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8"/>
  <workbookPr defaultThemeVersion="166925"/>
  <mc:AlternateContent xmlns:mc="http://schemas.openxmlformats.org/markup-compatibility/2006">
    <mc:Choice Requires="x15">
      <x15ac:absPath xmlns:x15ac="http://schemas.microsoft.com/office/spreadsheetml/2010/11/ac" url="https://mcmastersu-my.sharepoint.com/personal/asc_msu_mcmaster_ca/Documents/SRA 2023/Corporate Meetings/Meeting Documentation/23C - April 15, 2023/"/>
    </mc:Choice>
  </mc:AlternateContent>
  <xr:revisionPtr revIDLastSave="0" documentId="8_{30EA8CEB-61DC-499A-BC51-4DE14EA0F055}" xr6:coauthVersionLast="47" xr6:coauthVersionMax="47" xr10:uidLastSave="{00000000-0000-0000-0000-000000000000}"/>
  <bookViews>
    <workbookView xWindow="-120" yWindow="-120" windowWidth="29040" windowHeight="15840" firstSheet="2" activeTab="2" xr2:uid="{00000000-000D-0000-FFFF-FFFF00000000}"/>
  </bookViews>
  <sheets>
    <sheet name="MSU INC.-F" sheetId="1" r:id="rId1"/>
    <sheet name="MSU INC. " sheetId="2" r:id="rId2"/>
    <sheet name="ADMINISTRATION" sheetId="4" r:id="rId3"/>
    <sheet name="SCHEDULE A" sheetId="7" r:id="rId4"/>
    <sheet name="CHATIME-A" sheetId="11" r:id="rId5"/>
    <sheet name="UNION MARKET-A" sheetId="9" r:id="rId6"/>
    <sheet name="1280-A" sheetId="15" r:id="rId7"/>
    <sheet name="UNDERGROUND-A" sheetId="13" r:id="rId8"/>
    <sheet name="SHORTSTOP-A" sheetId="17" r:id="rId9"/>
    <sheet name="SWELL-A" sheetId="19" r:id="rId10"/>
    <sheet name="SCHEDULE B" sheetId="20" r:id="rId11"/>
    <sheet name="CHILD CARE-B" sheetId="22" r:id="rId12"/>
    <sheet name="SCHEDULE C" sheetId="23" r:id="rId13"/>
    <sheet name="EXECUTIVE-C" sheetId="51" r:id="rId14"/>
    <sheet name="MKTCOM-C" sheetId="57" r:id="rId15"/>
    <sheet name="CLUBS-C" sheetId="47" r:id="rId16"/>
    <sheet name="ADVOCACY-C" sheetId="93" r:id="rId17"/>
    <sheet name="ELECTIONS-C" sheetId="49" r:id="rId18"/>
    <sheet name="EFRT-C" sheetId="25" r:id="rId19"/>
    <sheet name="MAROONS-C" sheetId="37" r:id="rId20"/>
    <sheet name="SHEC-C" sheetId="29" r:id="rId21"/>
    <sheet name="SWHAT-C" sheetId="31" r:id="rId22"/>
    <sheet name="MACCESS-C" sheetId="33" r:id="rId23"/>
    <sheet name="PCC-C" sheetId="35" r:id="rId24"/>
    <sheet name="SPARK-C" sheetId="45" r:id="rId25"/>
    <sheet name="WGEN-C" sheetId="55" r:id="rId26"/>
    <sheet name="TCHA-MAC-C" sheetId="59" r:id="rId27"/>
    <sheet name="DIVERSITY-C" sheetId="65" r:id="rId28"/>
    <sheet name="FCC-C" sheetId="67" r:id="rId29"/>
    <sheet name="FYC-C" sheetId="69" r:id="rId30"/>
    <sheet name="SCHEDULE D" sheetId="70" r:id="rId31"/>
    <sheet name="OMBUDS-D" sheetId="74" r:id="rId32"/>
    <sheet name="CAMPUS EVENTS-D" sheetId="76" r:id="rId33"/>
    <sheet name="SILHOUETTE-D" sheetId="78" r:id="rId34"/>
    <sheet name="ICT DEPT-C" sheetId="6" r:id="rId35"/>
    <sheet name="HUB" sheetId="94" r:id="rId36"/>
    <sheet name="Student Health Plan" sheetId="87" r:id="rId37"/>
    <sheet name="DENTAL CURRENT" sheetId="90" r:id="rId38"/>
    <sheet name="UNI CENTRE" sheetId="92" r:id="rId39"/>
  </sheets>
  <definedNames>
    <definedName name="_xlnm.Print_Titles" localSheetId="6">'1280-A'!$4:$6</definedName>
    <definedName name="_xlnm.Print_Titles" localSheetId="2">ADMINISTRATION!$4:$6</definedName>
    <definedName name="_xlnm.Print_Titles" localSheetId="16">'ADVOCACY-C'!$4:$6</definedName>
    <definedName name="_xlnm.Print_Titles" localSheetId="32">'CAMPUS EVENTS-D'!$4:$6</definedName>
    <definedName name="_xlnm.Print_Titles" localSheetId="4">'CHATIME-A'!$4:$6</definedName>
    <definedName name="_xlnm.Print_Titles" localSheetId="11">'CHILD CARE-B'!$4:$6</definedName>
    <definedName name="_xlnm.Print_Titles" localSheetId="15">'CLUBS-C'!$4:$6</definedName>
    <definedName name="_xlnm.Print_Titles" localSheetId="37">'DENTAL CURRENT'!$4:$6</definedName>
    <definedName name="_xlnm.Print_Titles" localSheetId="27">'DIVERSITY-C'!$4:$6</definedName>
    <definedName name="_xlnm.Print_Titles" localSheetId="18">'EFRT-C'!$4:$6</definedName>
    <definedName name="_xlnm.Print_Titles" localSheetId="17">'ELECTIONS-C'!$4:$6</definedName>
    <definedName name="_xlnm.Print_Titles" localSheetId="13">'EXECUTIVE-C'!$4:$6</definedName>
    <definedName name="_xlnm.Print_Titles" localSheetId="28">'FCC-C'!$4:$6</definedName>
    <definedName name="_xlnm.Print_Titles" localSheetId="29">'FYC-C'!$4:$6</definedName>
    <definedName name="_xlnm.Print_Titles" localSheetId="34">'ICT DEPT-C'!$4:$6</definedName>
    <definedName name="_xlnm.Print_Titles" localSheetId="22">'MACCESS-C'!$4:$6</definedName>
    <definedName name="_xlnm.Print_Titles" localSheetId="19">'MAROONS-C'!$4:$6</definedName>
    <definedName name="_xlnm.Print_Titles" localSheetId="14">'MKTCOM-C'!$4:$6</definedName>
    <definedName name="_xlnm.Print_Titles" localSheetId="1">'MSU INC. '!$4:$6</definedName>
    <definedName name="_xlnm.Print_Titles" localSheetId="0">'MSU INC.-F'!$4:$6</definedName>
    <definedName name="_xlnm.Print_Titles" localSheetId="31">'OMBUDS-D'!$4:$6</definedName>
    <definedName name="_xlnm.Print_Titles" localSheetId="23">'PCC-C'!$4:$6</definedName>
    <definedName name="_xlnm.Print_Titles" localSheetId="3">'SCHEDULE A'!$4:$6</definedName>
    <definedName name="_xlnm.Print_Titles" localSheetId="10">'SCHEDULE B'!$4:$6</definedName>
    <definedName name="_xlnm.Print_Titles" localSheetId="12">'SCHEDULE C'!$4:$6</definedName>
    <definedName name="_xlnm.Print_Titles" localSheetId="30">'SCHEDULE D'!$4:$6</definedName>
    <definedName name="_xlnm.Print_Titles" localSheetId="20">'SHEC-C'!$4:$6</definedName>
    <definedName name="_xlnm.Print_Titles" localSheetId="8">'SHORTSTOP-A'!$4:$6</definedName>
    <definedName name="_xlnm.Print_Titles" localSheetId="33">'SILHOUETTE-D'!$4:$6</definedName>
    <definedName name="_xlnm.Print_Titles" localSheetId="24">'SPARK-C'!$4:$6</definedName>
    <definedName name="_xlnm.Print_Titles" localSheetId="36">'Student Health Plan'!$4:$6</definedName>
    <definedName name="_xlnm.Print_Titles" localSheetId="9">'SWELL-A'!$4:$6</definedName>
    <definedName name="_xlnm.Print_Titles" localSheetId="21">'SWHAT-C'!$4:$6</definedName>
    <definedName name="_xlnm.Print_Titles" localSheetId="26">'TCHA-MAC-C'!$4:$6</definedName>
    <definedName name="_xlnm.Print_Titles" localSheetId="7">'UNDERGROUND-A'!$4:$6</definedName>
    <definedName name="_xlnm.Print_Titles" localSheetId="38">'UNI CENTRE'!$4:$6</definedName>
    <definedName name="_xlnm.Print_Titles" localSheetId="5">'UNION MARKET-A'!$4:$6</definedName>
    <definedName name="_xlnm.Print_Titles" localSheetId="25">'WGEN-C'!$4:$6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4" i="51" l="1"/>
  <c r="C62" i="76"/>
  <c r="C18" i="65"/>
  <c r="C26" i="37"/>
  <c r="C31" i="25"/>
  <c r="C7" i="7"/>
  <c r="C12" i="92"/>
  <c r="C16" i="90"/>
  <c r="C26" i="25"/>
  <c r="C27" i="25"/>
  <c r="C20" i="29"/>
  <c r="C19" i="29"/>
  <c r="C18" i="31"/>
  <c r="C17" i="31"/>
  <c r="C19" i="33"/>
  <c r="C18" i="33"/>
  <c r="C18" i="35"/>
  <c r="C17" i="35"/>
  <c r="C14" i="4"/>
  <c r="C13" i="4"/>
  <c r="C16" i="94"/>
  <c r="C20" i="74"/>
  <c r="C7" i="70" s="1"/>
  <c r="C19" i="59"/>
  <c r="C16" i="59"/>
  <c r="C12" i="59"/>
  <c r="C23" i="57"/>
  <c r="C18" i="55"/>
  <c r="C17" i="55"/>
  <c r="C40" i="51"/>
  <c r="C39" i="51"/>
  <c r="C41" i="51"/>
  <c r="C21" i="51"/>
  <c r="C26" i="49"/>
  <c r="C25" i="49"/>
  <c r="C24" i="49"/>
  <c r="C26" i="47"/>
  <c r="C25" i="47"/>
  <c r="C24" i="47"/>
  <c r="C23" i="47"/>
  <c r="B18" i="93"/>
  <c r="C63" i="15"/>
  <c r="C44" i="13"/>
  <c r="C29" i="9"/>
  <c r="C12" i="11"/>
  <c r="C35" i="4"/>
  <c r="C41" i="4"/>
  <c r="C40" i="4"/>
  <c r="C39" i="4"/>
  <c r="C38" i="4"/>
  <c r="C37" i="4"/>
  <c r="C36" i="4"/>
  <c r="C30" i="4"/>
  <c r="C29" i="4"/>
  <c r="C25" i="4"/>
  <c r="C22" i="4"/>
  <c r="C12" i="4"/>
  <c r="C11" i="4"/>
  <c r="C10" i="4"/>
  <c r="C9" i="4"/>
  <c r="C18" i="2"/>
  <c r="C28" i="47"/>
  <c r="C53" i="13"/>
  <c r="C10" i="2" s="1"/>
  <c r="C28" i="49"/>
  <c r="C22" i="65"/>
  <c r="C23" i="67"/>
  <c r="C19" i="69"/>
  <c r="C22" i="33"/>
  <c r="C21" i="35"/>
  <c r="C23" i="29"/>
  <c r="C20" i="45"/>
  <c r="C21" i="31"/>
  <c r="C21" i="55"/>
  <c r="C47" i="4"/>
  <c r="C9" i="2" s="1"/>
  <c r="C21" i="6"/>
  <c r="C27" i="57"/>
  <c r="C43" i="22"/>
  <c r="C7" i="20" s="1"/>
  <c r="C11" i="2" s="1"/>
  <c r="E12" i="92"/>
  <c r="F12" i="92"/>
  <c r="D12" i="92"/>
  <c r="E9" i="92"/>
  <c r="D16" i="90"/>
  <c r="E16" i="90"/>
  <c r="F16" i="90"/>
  <c r="G16" i="90"/>
  <c r="C17" i="2"/>
  <c r="D18" i="87"/>
  <c r="E18" i="87"/>
  <c r="F18" i="87"/>
  <c r="C18" i="87"/>
  <c r="C16" i="2" s="1"/>
  <c r="C14" i="2"/>
  <c r="D37" i="78"/>
  <c r="E37" i="78"/>
  <c r="F37" i="78"/>
  <c r="G37" i="78"/>
  <c r="C37" i="78"/>
  <c r="C13" i="2" s="1"/>
  <c r="D27" i="57"/>
  <c r="E27" i="57"/>
  <c r="F27" i="57"/>
  <c r="G27" i="57"/>
  <c r="H27" i="57"/>
  <c r="I27" i="57"/>
  <c r="J27" i="57"/>
  <c r="D26" i="37" l="1"/>
  <c r="E26" i="37"/>
  <c r="F26" i="37"/>
  <c r="G26" i="37"/>
  <c r="F22" i="33"/>
  <c r="D31" i="25"/>
  <c r="E31" i="25"/>
  <c r="F31" i="25"/>
  <c r="G31" i="25"/>
  <c r="H31" i="25"/>
  <c r="I31" i="25"/>
  <c r="J31" i="25"/>
  <c r="K31" i="25"/>
  <c r="C7" i="23"/>
  <c r="C12" i="2" s="1"/>
  <c r="C23" i="2" l="1"/>
  <c r="C20" i="2"/>
  <c r="D43" i="22"/>
  <c r="E43" i="22"/>
  <c r="F43" i="22"/>
  <c r="G43" i="22"/>
  <c r="H43" i="22"/>
  <c r="I43" i="22"/>
  <c r="J43" i="22"/>
  <c r="K43" i="22"/>
  <c r="D53" i="13"/>
  <c r="E53" i="13"/>
  <c r="F53" i="13"/>
  <c r="G53" i="13"/>
  <c r="H53" i="13"/>
  <c r="I53" i="13"/>
  <c r="J53" i="13"/>
  <c r="K53" i="13"/>
  <c r="F12" i="11"/>
  <c r="F21" i="6"/>
  <c r="E47" i="4"/>
  <c r="F47" i="4"/>
  <c r="G47" i="4"/>
  <c r="H47" i="4"/>
  <c r="I47" i="4"/>
  <c r="J47" i="4"/>
  <c r="K47" i="4"/>
  <c r="D47" i="4"/>
  <c r="E20" i="2" l="1"/>
  <c r="F20" i="2"/>
  <c r="G20" i="2"/>
  <c r="G7" i="1" s="1"/>
  <c r="H20" i="2"/>
  <c r="I20" i="2"/>
  <c r="J20" i="2"/>
  <c r="K20" i="2"/>
  <c r="D20" i="2"/>
  <c r="D7" i="1" s="1"/>
  <c r="C7" i="1"/>
</calcChain>
</file>

<file path=xl/sharedStrings.xml><?xml version="1.0" encoding="utf-8"?>
<sst xmlns="http://schemas.openxmlformats.org/spreadsheetml/2006/main" count="2538" uniqueCount="1237">
  <si>
    <t>McMaster Student's Union</t>
  </si>
  <si>
    <t>McMaster Students Union Inc.</t>
  </si>
  <si>
    <t xml:space="preserve">For the Eight Months Ending </t>
  </si>
  <si>
    <t>PROPOSED</t>
  </si>
  <si>
    <t>Actual</t>
  </si>
  <si>
    <t>Projected</t>
  </si>
  <si>
    <t>Approved</t>
  </si>
  <si>
    <t>YE</t>
  </si>
  <si>
    <t>2023-2024</t>
  </si>
  <si>
    <t>YTD</t>
  </si>
  <si>
    <t>2022-23</t>
  </si>
  <si>
    <t>April2021/22</t>
  </si>
  <si>
    <t>2020/2021</t>
  </si>
  <si>
    <t>2019/2020</t>
  </si>
  <si>
    <t>2018/2019</t>
  </si>
  <si>
    <t>2017/2018</t>
  </si>
  <si>
    <t>% Increase/</t>
  </si>
  <si>
    <t>BUDGET</t>
  </si>
  <si>
    <t>Dec. 31/22</t>
  </si>
  <si>
    <t>April 30/23</t>
  </si>
  <si>
    <t>ACTUAL</t>
  </si>
  <si>
    <t>Decrease</t>
  </si>
  <si>
    <t>EXPLANATION</t>
  </si>
  <si>
    <t>3000:9999</t>
  </si>
  <si>
    <t>All</t>
  </si>
  <si>
    <t>All:</t>
  </si>
  <si>
    <t>Dept. 0101 - Administration - All</t>
  </si>
  <si>
    <t>Business Units - All</t>
  </si>
  <si>
    <t>Zero Cost Centres - All</t>
  </si>
  <si>
    <t>Committees &amp; Services - All</t>
  </si>
  <si>
    <t>Service Operations - All</t>
  </si>
  <si>
    <t>CFMU 93.3 Inc. - All</t>
  </si>
  <si>
    <t>Marmor Fund - All</t>
  </si>
  <si>
    <t>Student Health Plan Fund - All</t>
  </si>
  <si>
    <t>Student Dental Plan - All</t>
  </si>
  <si>
    <t>Dept. 0701 - University Centre Building Fund - All</t>
  </si>
  <si>
    <t>Total All</t>
  </si>
  <si>
    <t xml:space="preserve">Operating Fund </t>
  </si>
  <si>
    <t>Dept. 0101 - Administration</t>
  </si>
  <si>
    <t>3201-0101-0100</t>
  </si>
  <si>
    <t>ADM - FEES REV.- OPERATING FUND</t>
  </si>
  <si>
    <t>3202-0101-0100</t>
  </si>
  <si>
    <t>ADM - WUSC FUND/ INCITE FEES</t>
  </si>
  <si>
    <t>3204-0101-0100</t>
  </si>
  <si>
    <t>ADM - FEES REV. - FACULTY SUPPORT</t>
  </si>
  <si>
    <t>3205-0101-0100</t>
  </si>
  <si>
    <t>ADM - ANCILLARY SUPPORT FEES</t>
  </si>
  <si>
    <t>3701-0101-0100</t>
  </si>
  <si>
    <t>ADM -  INCOME - BANK INTEREST</t>
  </si>
  <si>
    <t>3751-0101-0100</t>
  </si>
  <si>
    <t>ADM - INVEST. INC. - SECURITIES</t>
  </si>
  <si>
    <t>3801-0101-0100</t>
  </si>
  <si>
    <t>ADM - OTHER REVENUE</t>
  </si>
  <si>
    <t>5003-0101-0100</t>
  </si>
  <si>
    <t>ADM - OFFICE SUPPLIES</t>
  </si>
  <si>
    <t>During 2020-2022, this line was being used for the Work From Home Reimbursement. These should be pulled from 6802-0101 going forward.</t>
  </si>
  <si>
    <t>5010-0101-0100</t>
  </si>
  <si>
    <t>ADM -  POSTAGE</t>
  </si>
  <si>
    <t>5015-0101-0100</t>
  </si>
  <si>
    <t>ADM - COURIER SERVICE</t>
  </si>
  <si>
    <t>5101-0101-0100</t>
  </si>
  <si>
    <t>ADM - TELEPHONE</t>
  </si>
  <si>
    <t>5201-0101-0100</t>
  </si>
  <si>
    <t>ADM - PHOTOCOPYING</t>
  </si>
  <si>
    <t>5301-0101-0100</t>
  </si>
  <si>
    <t>ADM - COMP. SUPP. &amp; SOFTWARE</t>
  </si>
  <si>
    <t>5401-0101-0100</t>
  </si>
  <si>
    <t>ADM - INSURANCE - EQUIPMENT</t>
  </si>
  <si>
    <t>5501-0101-0100</t>
  </si>
  <si>
    <t>ADM - REPAIRS &amp; MTCE.</t>
  </si>
  <si>
    <t>5905-0101-0100</t>
  </si>
  <si>
    <t>ADM - MEMBERSHIP &amp; SUBSCRIPTIONS</t>
  </si>
  <si>
    <t>6111-0101-0100</t>
  </si>
  <si>
    <t>ADM - FT STAFF EVENTS</t>
  </si>
  <si>
    <t>6402-0101-0100</t>
  </si>
  <si>
    <t>ADM - STAFF RECOGNITION</t>
  </si>
  <si>
    <t>Requesting to change the name of this line to ADM - STAFF RECOGNITION to be used for staff milestones gifts, donations, etc. (Or Staff Recognition &amp; Meetings.)</t>
  </si>
  <si>
    <t>6501-0101-0100</t>
  </si>
  <si>
    <t>ADM - ADV. &amp; PROMO.</t>
  </si>
  <si>
    <t>6601-0101-0100</t>
  </si>
  <si>
    <t>ADM - HEALTH &amp; SAFETY</t>
  </si>
  <si>
    <t>6602-0101-0100</t>
  </si>
  <si>
    <t>ADM - WUSC/INCITE/ANCILLARY</t>
  </si>
  <si>
    <t>6603-0101-0100</t>
  </si>
  <si>
    <t>ADM - FACULTY SUPPORT DISB.</t>
  </si>
  <si>
    <t>6715-0101-0100</t>
  </si>
  <si>
    <t>ADM - PURCHASED SERVICES</t>
  </si>
  <si>
    <t>6801-0101-0100</t>
  </si>
  <si>
    <t>ADM -  MGMT TRAINING</t>
  </si>
  <si>
    <t xml:space="preserve"> </t>
  </si>
  <si>
    <t>ADM - STAFF REIMBURSEMENTS</t>
  </si>
  <si>
    <t>Requesting to change the name of this line to ADM - STAFF REIMBURSEMENTS as it is used for ALL reimbursements (educational, technology, wellness, home office)</t>
  </si>
  <si>
    <t>6901-0101-0100</t>
  </si>
  <si>
    <t>ADM - TRAVEL &amp; CONFERENCE</t>
  </si>
  <si>
    <t>7001-0101-0100</t>
  </si>
  <si>
    <t>ADM - WAGES</t>
  </si>
  <si>
    <t>7101-0101-0100</t>
  </si>
  <si>
    <t>ADM - BENEFITS</t>
  </si>
  <si>
    <t>7301-0101-0100</t>
  </si>
  <si>
    <t>ADM - AUDIT FEES</t>
  </si>
  <si>
    <t>7351-0101-0100</t>
  </si>
  <si>
    <t>ADM - PROFESSIONAL FEES</t>
  </si>
  <si>
    <t>7401-0101-0100</t>
  </si>
  <si>
    <t>ADM - BANK CHARGES</t>
  </si>
  <si>
    <t>7599-0101-0100</t>
  </si>
  <si>
    <t>ADM - OVERHEAD</t>
  </si>
  <si>
    <t>8001-0101-0100</t>
  </si>
  <si>
    <t>ADM - DEPRECIATION EXP</t>
  </si>
  <si>
    <t>Business Units</t>
  </si>
  <si>
    <t>Dept. 0202 - CHATIME</t>
  </si>
  <si>
    <t>3801-0202-0100</t>
  </si>
  <si>
    <t>CHATIME - RENTAL INCOME</t>
  </si>
  <si>
    <t>5101-0202-0100</t>
  </si>
  <si>
    <t>CHATIME - TELEPHONE</t>
  </si>
  <si>
    <t>Dept. 0201 - Union Market</t>
  </si>
  <si>
    <t>3001-0201-0100</t>
  </si>
  <si>
    <t>UMKT - SALES - GENERAL</t>
  </si>
  <si>
    <t>3801-0201-0100</t>
  </si>
  <si>
    <t>UMKT - OTHER REVENUE</t>
  </si>
  <si>
    <t>4001-0201-0100</t>
  </si>
  <si>
    <t>UMKT - COS - GENERAL</t>
  </si>
  <si>
    <t>4002-0201-0100</t>
  </si>
  <si>
    <t>UMKT - COS - SPOILAGE</t>
  </si>
  <si>
    <t>5003-0201-0100</t>
  </si>
  <si>
    <t>UMKT - OFFICE SUPPLIES</t>
  </si>
  <si>
    <t>5101-0201-0100</t>
  </si>
  <si>
    <t>UMKT - TELEPHONE</t>
  </si>
  <si>
    <t>5306-0201-0100</t>
  </si>
  <si>
    <t>UMKT - STORE SUPPLIES</t>
  </si>
  <si>
    <t>5501-0201-0100</t>
  </si>
  <si>
    <t>UMKT - REPAIRS &amp; MTCE.</t>
  </si>
  <si>
    <t>6402-0201-0100</t>
  </si>
  <si>
    <t>UMKT - AWARDS &amp; MEETINGS</t>
  </si>
  <si>
    <t>6501-0201-0100</t>
  </si>
  <si>
    <t>UMKT - ADV. &amp; PROMO.</t>
  </si>
  <si>
    <t>6715-0201-0100</t>
  </si>
  <si>
    <t>UMKT - PURCHASED SERVICES</t>
  </si>
  <si>
    <t>6802-0201-0100</t>
  </si>
  <si>
    <t>UMKT - TRAINING</t>
  </si>
  <si>
    <t>6901-0201-0100</t>
  </si>
  <si>
    <t>UMKT - TRAVEL &amp; CONFERENCE</t>
  </si>
  <si>
    <t>7001-0201-0100</t>
  </si>
  <si>
    <t>UMKT - WAGES</t>
  </si>
  <si>
    <t>7002-0201-0100</t>
  </si>
  <si>
    <t>Govt Salary Relief Covid</t>
  </si>
  <si>
    <t>7101-0201-0100</t>
  </si>
  <si>
    <t>UMKT - BENEFITS</t>
  </si>
  <si>
    <t>7401-0201-0100</t>
  </si>
  <si>
    <t>UMKT - BANK CHARGES</t>
  </si>
  <si>
    <t>7515-0201-0100</t>
  </si>
  <si>
    <t>UMKT - CASH (OVER)/SHORT</t>
  </si>
  <si>
    <t>8001-0201-0100</t>
  </si>
  <si>
    <t>UMKT - DEPRECIATION EXP.</t>
  </si>
  <si>
    <t>Dept. 0204 - TwelvEighty</t>
  </si>
  <si>
    <t>3051-0204-0100</t>
  </si>
  <si>
    <t>TWELVE - SALES - BOTTLED BEER</t>
  </si>
  <si>
    <t>3052-0204-0100</t>
  </si>
  <si>
    <t>TWELVE - SALES - DRAUGHT BEER</t>
  </si>
  <si>
    <t>3053-0204-0100</t>
  </si>
  <si>
    <t>TWELVE - SALES - LIQUOR</t>
  </si>
  <si>
    <t>3054-0204-0100</t>
  </si>
  <si>
    <t>TWELVE - SALES - COOLERS</t>
  </si>
  <si>
    <t>3055-0204-0100</t>
  </si>
  <si>
    <t>TWELVE - SALES - WINE</t>
  </si>
  <si>
    <t>3061-0204-0100</t>
  </si>
  <si>
    <t>TWELVE - SALES - NON ALCOHOLIC</t>
  </si>
  <si>
    <t>3062-0204-0100</t>
  </si>
  <si>
    <t>TWELVE - SALES - FOOD</t>
  </si>
  <si>
    <t>3063-0204-0100</t>
  </si>
  <si>
    <t>TWELVE - SALES - CATERING</t>
  </si>
  <si>
    <t>3064-0204-0100</t>
  </si>
  <si>
    <t>TWELVE - SALES - CAFE</t>
  </si>
  <si>
    <t>3251-0204-0100</t>
  </si>
  <si>
    <t>TWELVE - ADMISSION FEE REV.</t>
  </si>
  <si>
    <t>3253-0204-0100</t>
  </si>
  <si>
    <t>TWELVE - COAT CHECK REVENUE</t>
  </si>
  <si>
    <t>3264-0204-0100</t>
  </si>
  <si>
    <t>TWELVE - GIFT CERT - SALES</t>
  </si>
  <si>
    <t>3801-0204-0100</t>
  </si>
  <si>
    <t>TWELVE - OTHER  REVENUE</t>
  </si>
  <si>
    <t>3802-0204-0100</t>
  </si>
  <si>
    <t>TWELVE - RENTAL REVENUES</t>
  </si>
  <si>
    <t>3811-0204-0000</t>
  </si>
  <si>
    <t>TWELVE - OTHER REVENUE - STUDENT FUNDING</t>
  </si>
  <si>
    <t>4051-0204-0100</t>
  </si>
  <si>
    <t>TWELVE - COS - BOTTLED BEER</t>
  </si>
  <si>
    <t>4052-0204-0100</t>
  </si>
  <si>
    <t>TWELVE - COS - DRAUGHT BEER</t>
  </si>
  <si>
    <t>4053-0204-0100</t>
  </si>
  <si>
    <t>TWELVE - COS - LIQUOR</t>
  </si>
  <si>
    <t>4054-0204-0100</t>
  </si>
  <si>
    <t>TWELVE - COS - COOLERS</t>
  </si>
  <si>
    <t>4055-0204-0100</t>
  </si>
  <si>
    <t>TWELVE - COS - WINE</t>
  </si>
  <si>
    <t>4056-0204-0100</t>
  </si>
  <si>
    <t>TWELVE - COS - SPOILAGE</t>
  </si>
  <si>
    <t>4061-0204-0100</t>
  </si>
  <si>
    <t>TWELVE - COS - NON-ALCOHOLIC</t>
  </si>
  <si>
    <t>4062-0204-0100</t>
  </si>
  <si>
    <t>TWELVE - COS - FOOD</t>
  </si>
  <si>
    <t>4064-0204-0100</t>
  </si>
  <si>
    <t>TWELVE - COS - CAFE</t>
  </si>
  <si>
    <t>5003-0204-0100</t>
  </si>
  <si>
    <t>TWELVE - OFFICE SUPPLIES</t>
  </si>
  <si>
    <t>5101-0204-0100</t>
  </si>
  <si>
    <t>TWELVE - TELEPHONE</t>
  </si>
  <si>
    <t>5301-0204-0100</t>
  </si>
  <si>
    <t>TWELVE - CLEANING SUPPLIES</t>
  </si>
  <si>
    <t>5311-0204-0100</t>
  </si>
  <si>
    <t>TWELVE - SMALLWARE SUPPLIES</t>
  </si>
  <si>
    <t>5321-0204-0100</t>
  </si>
  <si>
    <t>TWELVE - BAR SUPPLIES</t>
  </si>
  <si>
    <t>5325-0204-0100</t>
  </si>
  <si>
    <t>TWELVE - DELIVERY CHARGE</t>
  </si>
  <si>
    <t>5331-0204-0100</t>
  </si>
  <si>
    <t>TWELVE - KITCHEN SUPPLIES</t>
  </si>
  <si>
    <t>5401-0204-0100</t>
  </si>
  <si>
    <t>TWELVE - INSURANCE</t>
  </si>
  <si>
    <t>5501-0204-0100</t>
  </si>
  <si>
    <t>TWELVE - REPAIRS &amp; MTCE</t>
  </si>
  <si>
    <t>5715-0204-0100</t>
  </si>
  <si>
    <t>TWELVE - RENT EXPENSE EQUIPMENT</t>
  </si>
  <si>
    <t>5716-0204-0100</t>
  </si>
  <si>
    <t>TWELVE - MEAL CARD</t>
  </si>
  <si>
    <t>5901-0204-0100</t>
  </si>
  <si>
    <t>TWELVE - SUBSCRIPTIONS</t>
  </si>
  <si>
    <t>5915-0204-0100</t>
  </si>
  <si>
    <t>TWELVE - SOCAN LICENSE</t>
  </si>
  <si>
    <t>6051-0204-0100</t>
  </si>
  <si>
    <t>TWELVE -  DJ SERVICE</t>
  </si>
  <si>
    <t>6501-0204-0100</t>
  </si>
  <si>
    <t>TWELVE - MEDIA ADVERTISING</t>
  </si>
  <si>
    <t>6504-0204-0100</t>
  </si>
  <si>
    <t>TWELVE - PROMOTIONS - GENERAL</t>
  </si>
  <si>
    <t>6507-0204-0100</t>
  </si>
  <si>
    <t>TWELVE - FOOD - STAFF</t>
  </si>
  <si>
    <t>6612-0204-0100</t>
  </si>
  <si>
    <t>TWELVE - EXPENSE ACCOUNT</t>
  </si>
  <si>
    <t>6701-0204-0100</t>
  </si>
  <si>
    <t>TWELVE - STAFF UNIFORMS</t>
  </si>
  <si>
    <t>6715-0204-0100</t>
  </si>
  <si>
    <t>TWELVE - PURCHASED SERVICES</t>
  </si>
  <si>
    <t>6804-0204-0100</t>
  </si>
  <si>
    <t>TWELVE - STAFF TRAINING</t>
  </si>
  <si>
    <t>6901-0204-0100</t>
  </si>
  <si>
    <t>TWELVE - TRAVEL &amp; CONFERENCE</t>
  </si>
  <si>
    <t>7001-0204-0100</t>
  </si>
  <si>
    <t>TWELVE - WAGES</t>
  </si>
  <si>
    <t>7002-0204-0100</t>
  </si>
  <si>
    <t>GOVT SALARY RELIEF</t>
  </si>
  <si>
    <t>7101-0204-0100</t>
  </si>
  <si>
    <t>TWELVE - BENEFITS</t>
  </si>
  <si>
    <t>7401-0204-0100</t>
  </si>
  <si>
    <t>TWELVE - BANK CHARGES</t>
  </si>
  <si>
    <t>7515-0204-0100</t>
  </si>
  <si>
    <t>TWELVE - CASH (OVER)/SHORT</t>
  </si>
  <si>
    <t>7591-0204-0100</t>
  </si>
  <si>
    <t>TWELVE - BAD DEBTS</t>
  </si>
  <si>
    <t>8001-0204-0100</t>
  </si>
  <si>
    <t>TWELVE - DEPRECIATION EXP.</t>
  </si>
  <si>
    <t>Dept. 0203 - Underground Media &amp; Design</t>
  </si>
  <si>
    <t>3002-0203-0100</t>
  </si>
  <si>
    <t>UNGRN - SALES - EXT - COPY &amp; PRINT - B&amp;W</t>
  </si>
  <si>
    <t>3003-0203-0100</t>
  </si>
  <si>
    <t>UNGRN - SALES - OUTSOURCED PRINTING</t>
  </si>
  <si>
    <t>3005-0203-0100</t>
  </si>
  <si>
    <t>UNGRN - SALES - EXTERNAL BINDING</t>
  </si>
  <si>
    <t>3006-0203-0100</t>
  </si>
  <si>
    <t>UNGRN - SALES - EXT LABOUR &amp; DESIGN</t>
  </si>
  <si>
    <t>3010-0203-0100</t>
  </si>
  <si>
    <t>UNGRN - COPYING &amp; PRINT - COLOUR</t>
  </si>
  <si>
    <t>3011-0203-0100</t>
  </si>
  <si>
    <t>UNGRN - WIDE FORMAT PRINTING</t>
  </si>
  <si>
    <t>3012-0203-0100</t>
  </si>
  <si>
    <t>UNGRN - MISCELLANEOUS SALES</t>
  </si>
  <si>
    <t>3013-0203-0100</t>
  </si>
  <si>
    <t>UNGRN - PAPER SALES</t>
  </si>
  <si>
    <t>3014-0203-0100</t>
  </si>
  <si>
    <t>UNGRN - CAMPUS SCREENS &amp; ADV. REVENUE</t>
  </si>
  <si>
    <t>3020-0203-0100</t>
  </si>
  <si>
    <t>UNGRN - SALES - INT. - WIDE FORMAT</t>
  </si>
  <si>
    <t>3021-0203-0100</t>
  </si>
  <si>
    <t>UNGRN - SALES - INT COPY &amp; PRINT - B&amp;W</t>
  </si>
  <si>
    <t>3022-0203-0100</t>
  </si>
  <si>
    <t>UNGRN - SALES - INT. - COPY &amp; PRINT - COLOUR</t>
  </si>
  <si>
    <t>3023-0203-0100</t>
  </si>
  <si>
    <t>UNGRN - SALES - INT OUTSOURCED PRINTING</t>
  </si>
  <si>
    <t>3024-0203-0100</t>
  </si>
  <si>
    <t>UNGRN - SALES - INT. - BINDING</t>
  </si>
  <si>
    <t>3025-0203-0100</t>
  </si>
  <si>
    <t>UNGRN - SALES - INT. - LABOUR &amp; DESIGN</t>
  </si>
  <si>
    <t>3026-0203-0100</t>
  </si>
  <si>
    <t>UNGRN - SALES - ONLINE</t>
  </si>
  <si>
    <t>3111-0203-0100</t>
  </si>
  <si>
    <t>UNGRN - SALES - MSU GUIDEBOOK ADVERTISING</t>
  </si>
  <si>
    <t>3112-0203-0100</t>
  </si>
  <si>
    <t>UNGRN - SALES - WALL CALENDAR</t>
  </si>
  <si>
    <t>3114-0203-0100</t>
  </si>
  <si>
    <t>UNGRN - SALES - ALMANAC INTERNAL</t>
  </si>
  <si>
    <t>3115-0203-0100</t>
  </si>
  <si>
    <t>UNGRN - SALES - ALMANAC</t>
  </si>
  <si>
    <t>4001-0203-0100</t>
  </si>
  <si>
    <t>UNGRN - COS - PAPER SUPPLIES</t>
  </si>
  <si>
    <t>4201-0203-0100</t>
  </si>
  <si>
    <t>UNGRN - COS - PHOTOCOPYING</t>
  </si>
  <si>
    <t>4203-0203-0100</t>
  </si>
  <si>
    <t>UNGRN - COS - PRINTING</t>
  </si>
  <si>
    <t>4204-0203-0100</t>
  </si>
  <si>
    <t>UNGRN - COS - BINDING</t>
  </si>
  <si>
    <t>4206-0203-0100</t>
  </si>
  <si>
    <t>UNGRN - COS - PROMOTIONAL MDSE</t>
  </si>
  <si>
    <t>4212-0203-0100</t>
  </si>
  <si>
    <t>UNGRN - COS - WALL CALENDARS</t>
  </si>
  <si>
    <t>4215-0203-0100</t>
  </si>
  <si>
    <t>UNGRN - COS-ALMANAC EXPENSE</t>
  </si>
  <si>
    <t>5003-0203-0100</t>
  </si>
  <si>
    <t>UNGRN - OFFICE SUPPLIES</t>
  </si>
  <si>
    <t>5101-0203-0100</t>
  </si>
  <si>
    <t>UNGRN - TELEPHONE</t>
  </si>
  <si>
    <t>5501-0203-0100</t>
  </si>
  <si>
    <t>UNGRN - REPAIRS &amp; MTCE.</t>
  </si>
  <si>
    <t>6501-0203-0100</t>
  </si>
  <si>
    <t>UNGRN - ADV. &amp; PROMO.</t>
  </si>
  <si>
    <t>6604-0203-0100</t>
  </si>
  <si>
    <t>UNGRN - ADVERTISING SERVICES</t>
  </si>
  <si>
    <t>6612-0203-0100</t>
  </si>
  <si>
    <t>UNGRN - EXPENSE ACCOUNT</t>
  </si>
  <si>
    <t>6715-0203-0100</t>
  </si>
  <si>
    <t>UNGRN - PURCHASED SERVICES</t>
  </si>
  <si>
    <t>6901-0203-0100</t>
  </si>
  <si>
    <t>UNGRN - TRAVEL &amp; CONFERENCE</t>
  </si>
  <si>
    <t>7001-0203-0100</t>
  </si>
  <si>
    <t>UNGRN - WAGES</t>
  </si>
  <si>
    <t>7002-0203-0100</t>
  </si>
  <si>
    <t>GOVT SALARY RELEIF</t>
  </si>
  <si>
    <t>7101-0203-0100</t>
  </si>
  <si>
    <t>UNGRN - BENEFITS</t>
  </si>
  <si>
    <t>7401-0203-0100</t>
  </si>
  <si>
    <t>UNGRN - BANK CHARGES</t>
  </si>
  <si>
    <t>7515-0203-0100</t>
  </si>
  <si>
    <t>UNGRN - CASH (OVER)/SHORT</t>
  </si>
  <si>
    <t>7591-0203-0100</t>
  </si>
  <si>
    <t>UNGRN - BAD DEBTS</t>
  </si>
  <si>
    <t>8001-0203-0100</t>
  </si>
  <si>
    <t>UNGRN - DEPRECIATION EXP.</t>
  </si>
  <si>
    <t>8501-0203-0100</t>
  </si>
  <si>
    <t>UNGRN -HST/ GST EXPENSE</t>
  </si>
  <si>
    <t>Dept. 0206 - Shortstop</t>
  </si>
  <si>
    <t>3801-0206-0100</t>
  </si>
  <si>
    <t>SHORT STOP - OTHER INCOME</t>
  </si>
  <si>
    <t>Dept. 0207 - SWELL</t>
  </si>
  <si>
    <t>3802-0207-0100</t>
  </si>
  <si>
    <t>SWELL - RENTAL INCOME</t>
  </si>
  <si>
    <t>Zero Cost Centres</t>
  </si>
  <si>
    <t>Dept. 0106 - Child Care Centre</t>
  </si>
  <si>
    <t>3261-0106-0100</t>
  </si>
  <si>
    <t>DCR - FEES REV.- PRIVATE PARENTS</t>
  </si>
  <si>
    <t>CWELCC Replacement</t>
  </si>
  <si>
    <t>3262-0106-0100</t>
  </si>
  <si>
    <t>DCR - FEES REV. - SUBSIDY PARENTS</t>
  </si>
  <si>
    <t>3263-0106-0100</t>
  </si>
  <si>
    <t>DCR - FEES REV. - REGISTRATIONS</t>
  </si>
  <si>
    <t>Cost Escalation</t>
  </si>
  <si>
    <t>CWELCC REGISTRATIONS</t>
  </si>
  <si>
    <t>3651-0106-0100</t>
  </si>
  <si>
    <t>DCR - GRANTS - STUDENT  PLACEMENT</t>
  </si>
  <si>
    <t>3661-0106-0100</t>
  </si>
  <si>
    <t>DCR - GRANTS - PROV. SALARY SUBSIDY</t>
  </si>
  <si>
    <t>3801-0106-0100</t>
  </si>
  <si>
    <t>DCR - OTHER REVENUE</t>
  </si>
  <si>
    <t>5003-0106-0100</t>
  </si>
  <si>
    <t>DCR - OFFICE SUPPLIES</t>
  </si>
  <si>
    <t>5004-0106-0100</t>
  </si>
  <si>
    <t>DCR - PPE Supplies</t>
  </si>
  <si>
    <t>5101-0106-0100</t>
  </si>
  <si>
    <t>DCR - TELEPHONE</t>
  </si>
  <si>
    <t>5301-0106-0100</t>
  </si>
  <si>
    <t>DCR - CLEANING SUPPLIES</t>
  </si>
  <si>
    <t>5305-0106-0100</t>
  </si>
  <si>
    <t>DCR - KITCHEN SUPPLIES</t>
  </si>
  <si>
    <t>5401-0106-0100</t>
  </si>
  <si>
    <t>DCR - INSURANCE</t>
  </si>
  <si>
    <t>5501-0106-0100</t>
  </si>
  <si>
    <t>DCR - REPAIRS &amp; MTCE.</t>
  </si>
  <si>
    <t>5715-0106-0100</t>
  </si>
  <si>
    <t>DCR - RENT EXPENSE - EQUIPMENT</t>
  </si>
  <si>
    <t>5801-0106-0100</t>
  </si>
  <si>
    <t>DCR - RENT - FACILITIES</t>
  </si>
  <si>
    <t>5905-0106-0100</t>
  </si>
  <si>
    <t>DCR - MEMBERSHIPS</t>
  </si>
  <si>
    <t>6501-0106-0100</t>
  </si>
  <si>
    <t>DCR - ADV. &amp; PROMO.</t>
  </si>
  <si>
    <t>6601-0106-0100</t>
  </si>
  <si>
    <t>DCR - FOOD EXPENSE</t>
  </si>
  <si>
    <t>6602-0106-0100</t>
  </si>
  <si>
    <t>DCR - LEARNING MATERIALS</t>
  </si>
  <si>
    <t>6604-0106-0100</t>
  </si>
  <si>
    <t>DCR - PLAYROOM EXPENSES</t>
  </si>
  <si>
    <t>6605-0106-0100</t>
  </si>
  <si>
    <t>DCR - PLAY &amp; LEARNING SUPPLIES</t>
  </si>
  <si>
    <t>6715-0106-0100</t>
  </si>
  <si>
    <t>DCR - PURCHASED SERVICES</t>
  </si>
  <si>
    <t>6901-0106-0100</t>
  </si>
  <si>
    <t>DCR - TRAVEL &amp; CONFERENCE</t>
  </si>
  <si>
    <t>6912-0106-0100</t>
  </si>
  <si>
    <t>DCR - TRAVEL</t>
  </si>
  <si>
    <t>7001-0106-0100</t>
  </si>
  <si>
    <t>DCR - WAGES</t>
  </si>
  <si>
    <t>7002-0106-0100</t>
  </si>
  <si>
    <t>GOVT RELIEF FUNDING</t>
  </si>
  <si>
    <t>7101-0106-0100</t>
  </si>
  <si>
    <t>DCR - BENEFITS</t>
  </si>
  <si>
    <t>7401-0106-0100</t>
  </si>
  <si>
    <t>DCR - BANK CHARGES</t>
  </si>
  <si>
    <t>7591-0106-0100</t>
  </si>
  <si>
    <t>DCR -  BAD DEBTS</t>
  </si>
  <si>
    <t>8001-0106-0100</t>
  </si>
  <si>
    <t>DCR - DEPRECIATION EXP.</t>
  </si>
  <si>
    <t>Committees &amp; Services</t>
  </si>
  <si>
    <t>Dept. 0305 - Executive</t>
  </si>
  <si>
    <t>5003-0305-0100</t>
  </si>
  <si>
    <t>EXEC - OFFICE SUPPLIES</t>
  </si>
  <si>
    <t>5101-0305-0100</t>
  </si>
  <si>
    <t>EXEC - TELEPHONE</t>
  </si>
  <si>
    <t>5901-0305-0100</t>
  </si>
  <si>
    <t>EXEC - SUBSCRIPTIONS &amp; BOOKS</t>
  </si>
  <si>
    <t>6147-0305-0100</t>
  </si>
  <si>
    <t>EXEC - VOLUNTEER RECOGNITION</t>
  </si>
  <si>
    <t>6303-0305-0100</t>
  </si>
  <si>
    <t>SRA - SPECIAL PROJECTS</t>
  </si>
  <si>
    <t>6305-0305-0100</t>
  </si>
  <si>
    <t>SRA - COMMITTEE PROJECTS</t>
  </si>
  <si>
    <t>*including Services Review</t>
  </si>
  <si>
    <t>6401-0305-0100</t>
  </si>
  <si>
    <t>EXEC - HONOUR M RINGS</t>
  </si>
  <si>
    <t>6402-0305-0100</t>
  </si>
  <si>
    <t>EXEC - AWARDS &amp; MEETINGS</t>
  </si>
  <si>
    <t>6403-0305-0100</t>
  </si>
  <si>
    <t>EXEC - SRA SUMMER MEETINGS</t>
  </si>
  <si>
    <t>6404-0305-0100</t>
  </si>
  <si>
    <t>EXEC - MSU GENERAL MEETING</t>
  </si>
  <si>
    <t>6408-0305-0100</t>
  </si>
  <si>
    <t>EXEC - SPEAKERS</t>
  </si>
  <si>
    <t>6491-0305-0100</t>
  </si>
  <si>
    <t>EXEC - DONATION AWARDS</t>
  </si>
  <si>
    <t>6502-0305-0100</t>
  </si>
  <si>
    <t>EXEC - WOMENS SUMMIT - EXP</t>
  </si>
  <si>
    <t>6565-0305-0100</t>
  </si>
  <si>
    <t>EXEC - PROMOTIONAL - CLOTHING</t>
  </si>
  <si>
    <t>6595-0305-0100</t>
  </si>
  <si>
    <t>EXEC - ELECTION AWARENESS</t>
  </si>
  <si>
    <t>6602-0305-0100</t>
  </si>
  <si>
    <t>EXEC - MSU MERIT</t>
  </si>
  <si>
    <t>6603-0305-0100</t>
  </si>
  <si>
    <t>EXEC - SPECIAL PROJECTS</t>
  </si>
  <si>
    <t>6604-0305-0100</t>
  </si>
  <si>
    <t>EXEC - EDUCATIONAL INITIATIVES</t>
  </si>
  <si>
    <t>6605-0305-0100</t>
  </si>
  <si>
    <t>EXEC - SERVICES SPEC. PROJ.</t>
  </si>
  <si>
    <t>6612-0305-0100</t>
  </si>
  <si>
    <t>EXEC - EMERGENCY GRANTS</t>
  </si>
  <si>
    <t>6613-0305-0100</t>
  </si>
  <si>
    <t>EXEC - EXPENSE ACCOUNT GM</t>
  </si>
  <si>
    <t>6614-0305-0100</t>
  </si>
  <si>
    <t>EXEC - EXPENSE ACCOUNT PRESIDENT</t>
  </si>
  <si>
    <t>6615-0305-0100</t>
  </si>
  <si>
    <t>EXEC - EXPENSE ACCOUNT VP ADMIN</t>
  </si>
  <si>
    <t>6616-0305-0100</t>
  </si>
  <si>
    <t>EXEC - EXPENSE ACCOUNT VP ED</t>
  </si>
  <si>
    <t>6617-0305-0100</t>
  </si>
  <si>
    <t>EXEC - EXPENSE ACCOUNT VP FINANCE</t>
  </si>
  <si>
    <t>6801-0305-0100</t>
  </si>
  <si>
    <t>EXEC - MGMT TRAINING</t>
  </si>
  <si>
    <t>6802-0305-0100</t>
  </si>
  <si>
    <t>EXEC - TRANSITION TRAINING</t>
  </si>
  <si>
    <t>6901-0305-0100</t>
  </si>
  <si>
    <t>EXEC - TRAVEL &amp; CONFERENCE-BoD</t>
  </si>
  <si>
    <t>6903-0305-0100</t>
  </si>
  <si>
    <t>EXEC - TRAVEL - GM</t>
  </si>
  <si>
    <t>6913-0305-0100</t>
  </si>
  <si>
    <t>EXEC - TRAVEL - CONFERENCE GM</t>
  </si>
  <si>
    <t>7001-0305-0100</t>
  </si>
  <si>
    <t>EXEC - WAGES</t>
  </si>
  <si>
    <t>7101-0305-0100</t>
  </si>
  <si>
    <t>EXEC - BENEFITS</t>
  </si>
  <si>
    <t>8001-0305-0100</t>
  </si>
  <si>
    <t>EXEC - DEPRECIATION EXP.</t>
  </si>
  <si>
    <t>EXEC - Service Volunteer Swag</t>
  </si>
  <si>
    <t>Dept. 0310 - Marketing &amp; Communications</t>
  </si>
  <si>
    <t>5003-0310-0100</t>
  </si>
  <si>
    <t>PRL - OFFICE SUPPLIES</t>
  </si>
  <si>
    <t>5051-0310-0100</t>
  </si>
  <si>
    <t>PRL - MSU GUIDEBOOK</t>
  </si>
  <si>
    <t>5101-0310-0100</t>
  </si>
  <si>
    <t>PRL - TELEPHONE</t>
  </si>
  <si>
    <t>5405-0310-0100</t>
  </si>
  <si>
    <t>PRL - MINOR  EQUIPMENT</t>
  </si>
  <si>
    <t>5901-0310-0100</t>
  </si>
  <si>
    <t>PRL - SUBSCRIPTIONS &amp; MEMB.</t>
  </si>
  <si>
    <t>6402-0310-0100</t>
  </si>
  <si>
    <t>PRL - AWARDS &amp; MEETINGS</t>
  </si>
  <si>
    <t>6501-0310-0100</t>
  </si>
  <si>
    <t>PRL - ADV. &amp; PROMO.</t>
  </si>
  <si>
    <t>6502-0310-0100</t>
  </si>
  <si>
    <t>PRL - WELCOME WEEK PROMO</t>
  </si>
  <si>
    <t>6521-0310-0100</t>
  </si>
  <si>
    <t>PRL - HOMECOMING PROMO</t>
  </si>
  <si>
    <t>6555-0310-0100</t>
  </si>
  <si>
    <t>PRL - ADV - PRESIDENT'S PAGE</t>
  </si>
  <si>
    <t>6595-0310-0100</t>
  </si>
  <si>
    <t>PRL - SIL ADVERTISING</t>
  </si>
  <si>
    <t>6603-0310-0100</t>
  </si>
  <si>
    <t>PRL - SPECIAL PROJECTS</t>
  </si>
  <si>
    <t>6612-0310-0100</t>
  </si>
  <si>
    <t>PRL - EXPENSE ACCOUNT</t>
  </si>
  <si>
    <t>6901-0310-0100</t>
  </si>
  <si>
    <t>PRL - TRAVEL &amp; CONFERENCE</t>
  </si>
  <si>
    <t>7001-0310-0100</t>
  </si>
  <si>
    <t>PRL -  WAGES</t>
  </si>
  <si>
    <t>7101-0310-0100</t>
  </si>
  <si>
    <t>PRL - BENEFITS</t>
  </si>
  <si>
    <t>8001-0310-0100</t>
  </si>
  <si>
    <t>PRL - DEPRECIATION EXP.</t>
  </si>
  <si>
    <t>Dept. 0302 - Clubs Administrator</t>
  </si>
  <si>
    <t>3301-0302-0400</t>
  </si>
  <si>
    <t>CLUB - CLUBSFEST REVENUE</t>
  </si>
  <si>
    <t>3801-0302-0400</t>
  </si>
  <si>
    <t>CLUB - OTHER REVENUE</t>
  </si>
  <si>
    <t>5003-0302-0400</t>
  </si>
  <si>
    <t>CLUB - OFFICE SUPPLIES</t>
  </si>
  <si>
    <t>5101-0302-0400</t>
  </si>
  <si>
    <t>CLUB - TELEPHONE</t>
  </si>
  <si>
    <t>5201-0302-0400</t>
  </si>
  <si>
    <t>CLUB - PHOTOCOPYING</t>
  </si>
  <si>
    <t>5501-0302-0400</t>
  </si>
  <si>
    <t>CLUB - REPAIRS &amp; MTCE.</t>
  </si>
  <si>
    <t>5915-0302-0400</t>
  </si>
  <si>
    <t>CLUB - LICENSE EXPENSE</t>
  </si>
  <si>
    <t>6101-0302-0400</t>
  </si>
  <si>
    <t>CLUB - CLUBSFEST EXPENSE</t>
  </si>
  <si>
    <t>6402-0302-0400</t>
  </si>
  <si>
    <t>CLUB - AWARDS &amp; MEETINGS</t>
  </si>
  <si>
    <t>6501-0302-0400</t>
  </si>
  <si>
    <t>CLUB - ADV. &amp; PROMO.</t>
  </si>
  <si>
    <t>6601-0302-0400</t>
  </si>
  <si>
    <t>CLUB - CLUB GRANTS</t>
  </si>
  <si>
    <t>CLUB - CLUB UNDERGROUND CREDIT</t>
  </si>
  <si>
    <t>6602-0302-0400</t>
  </si>
  <si>
    <t>CLUB - APPRECIATION &amp; EVENTS</t>
  </si>
  <si>
    <t>6603-0302-0400</t>
  </si>
  <si>
    <t>CLUB - SPECIAL PROJECTS</t>
  </si>
  <si>
    <t>7001-0302-0400</t>
  </si>
  <si>
    <t>CLUB - WAGES</t>
  </si>
  <si>
    <t>7101-0302-0400</t>
  </si>
  <si>
    <t>CLUB - BENEFITS</t>
  </si>
  <si>
    <t>7401-0302-0400</t>
  </si>
  <si>
    <t>CLUB - BANK CHARGES</t>
  </si>
  <si>
    <t>8001-0302-0400</t>
  </si>
  <si>
    <t>CLUB - DEPRECIATION EXP.</t>
  </si>
  <si>
    <t>Dept. 0126 - ADVOCACY</t>
  </si>
  <si>
    <t>5905-0126-0100 OUSA Membership Fee</t>
  </si>
  <si>
    <t xml:space="preserve">$3.44 per student </t>
  </si>
  <si>
    <t>5906-0126-0100 OUSA GA EXPENSES</t>
  </si>
  <si>
    <t xml:space="preserve">delegate fees, travel, food, hotel, excursion </t>
  </si>
  <si>
    <t>6305-0126-0100 ED Team Campaigns</t>
  </si>
  <si>
    <t>6306-0126-0100 Election Awareness</t>
  </si>
  <si>
    <t>need to check year to year for manicipal/provincial/federal election; there's no elections in 2023-2024</t>
  </si>
  <si>
    <t>6804-0126-0100 TRAINING</t>
  </si>
  <si>
    <t>6901-0126-0100 Ed Team Travel &amp; Conference</t>
  </si>
  <si>
    <t>president and vp ed: lobby week</t>
  </si>
  <si>
    <t>put it through to exec travel instead of ed team bc it's confusing to differentiate</t>
  </si>
  <si>
    <t>7001-0126-0100 SALARIES</t>
  </si>
  <si>
    <t>7101-0126-0100 BENEFITS</t>
  </si>
  <si>
    <t>Dept. 0303 - Elections Committee</t>
  </si>
  <si>
    <t>3801-0303-0100</t>
  </si>
  <si>
    <t>ELEC - OTHER REVENUE</t>
  </si>
  <si>
    <t>5003-0303-0100</t>
  </si>
  <si>
    <t>ELEC - OFFICE SUPPLIES</t>
  </si>
  <si>
    <t>Increase: in-person supplies for all-candidates meetings and documenting nom forms</t>
  </si>
  <si>
    <t>5101-0303-0100</t>
  </si>
  <si>
    <t>ELEC - TELEPHONE</t>
  </si>
  <si>
    <t>5201-0303-0100</t>
  </si>
  <si>
    <t>ELEC - PHOTOCOPYING</t>
  </si>
  <si>
    <t>6102-0303-0100</t>
  </si>
  <si>
    <t>ELEC - PRESIDENTIAL REIMBURSEMENT</t>
  </si>
  <si>
    <t>6121-0303-0100</t>
  </si>
  <si>
    <t>ELEC - FYC REIMBURSEMENTS</t>
  </si>
  <si>
    <t>6131-0303-0100</t>
  </si>
  <si>
    <t>ELEC - SRA ELECTIONS REIMBURSEMENT</t>
  </si>
  <si>
    <t>6151-0303-0100</t>
  </si>
  <si>
    <t>ELEC - POLL BOOTH SET-UP</t>
  </si>
  <si>
    <t>6201-0303-0100</t>
  </si>
  <si>
    <t>ELEC - ELECTION REFUNDS</t>
  </si>
  <si>
    <t>6402-0303-0100</t>
  </si>
  <si>
    <t>ELEC - AWARDS &amp; MEETINGS</t>
  </si>
  <si>
    <t>6501-0303-0100</t>
  </si>
  <si>
    <t>ELEC - ADV. &amp; PROMO.</t>
  </si>
  <si>
    <t>6512-0303-0100</t>
  </si>
  <si>
    <t>ELEC - ADVERTISING - PRESIDENTIALS</t>
  </si>
  <si>
    <t>6513-0303-0100</t>
  </si>
  <si>
    <t>ELEC - PROMOTIONS - SRA MARCH</t>
  </si>
  <si>
    <t>6514-0303-0100</t>
  </si>
  <si>
    <t>ELEC - ONLINE ELECTION EXP.</t>
  </si>
  <si>
    <t>6901-0303-0100</t>
  </si>
  <si>
    <t>ELEC - TRAVEL &amp; CONFERENCE</t>
  </si>
  <si>
    <t>7001-0303-0100</t>
  </si>
  <si>
    <t>ELEC - WAGES</t>
  </si>
  <si>
    <t>7101-0303-0100</t>
  </si>
  <si>
    <t>ELEC - BENEFITS</t>
  </si>
  <si>
    <t>7401-0303-0100</t>
  </si>
  <si>
    <t>ELEC - BANK CHARGES</t>
  </si>
  <si>
    <t>Dept. 0107 - Emergency First Response Team</t>
  </si>
  <si>
    <t>3271-0107-0200</t>
  </si>
  <si>
    <t>EFRT - FEES REV. - COURSES</t>
  </si>
  <si>
    <t>A good standard to set for next year getting back up and running at full capacity with SFA</t>
  </si>
  <si>
    <t>3401-0107-0200</t>
  </si>
  <si>
    <t>EFRT - CONFERENCE REVENUE</t>
  </si>
  <si>
    <t>NA</t>
  </si>
  <si>
    <t>3611-0107-0200</t>
  </si>
  <si>
    <t>EFRT - GRANTS - GENERAL</t>
  </si>
  <si>
    <t>3801-0107-0200</t>
  </si>
  <si>
    <t>EFRT - MAC SUMMER FUNDING</t>
  </si>
  <si>
    <t>5003-0107-0200</t>
  </si>
  <si>
    <t>EFRT - OFFICE SUPPLIES</t>
  </si>
  <si>
    <t>Call volume increase necessitates more paper/toner/ink/etc and other small office items</t>
  </si>
  <si>
    <t>5101-0107-0200</t>
  </si>
  <si>
    <t>EFRT - TELEPHONE</t>
  </si>
  <si>
    <t>5315-0107-0200</t>
  </si>
  <si>
    <t>EFRT - TEAM SUPPLIES</t>
  </si>
  <si>
    <t>Supply budget is appropriate, excess spending to go on summer budget</t>
  </si>
  <si>
    <t>5501-0107-0200</t>
  </si>
  <si>
    <t>EFRT - REPAIRS &amp; MTCE.</t>
  </si>
  <si>
    <t xml:space="preserve">Increase in bike repairs without Mac Cycle x aging office space </t>
  </si>
  <si>
    <t>5715-0107-0200</t>
  </si>
  <si>
    <t>EFRT - RENT EXPENSE - EQUIPMENT</t>
  </si>
  <si>
    <t>6201-0107-0200</t>
  </si>
  <si>
    <t>EFRT - CONFERENCE EXPENSES</t>
  </si>
  <si>
    <t>Increased team size means the conference coverage increases (hotel and conference fees)</t>
  </si>
  <si>
    <t>6300-0107-0200</t>
  </si>
  <si>
    <t>EFRT - MAC SUMMER FUNDING EXPENSES</t>
  </si>
  <si>
    <t>Increase in dicussion with SVK already being processed</t>
  </si>
  <si>
    <t>6415-0107-0200</t>
  </si>
  <si>
    <t>EFRT - VOLUNTEER RECOGNITION</t>
  </si>
  <si>
    <t>Increased team size means that more end of year gifts are required; Proposal for team meal plan (to discuss)</t>
  </si>
  <si>
    <t>6501-0107-0200</t>
  </si>
  <si>
    <t>EFRT - ADV. &amp; PROMO.</t>
  </si>
  <si>
    <t>Promo was increased significantly this year and we are continuously trying to improve promotion efforts</t>
  </si>
  <si>
    <t>6633-0107-0200</t>
  </si>
  <si>
    <t>EFRT - TEAM UNIFORMS</t>
  </si>
  <si>
    <t>Increasing the team size means that we need to increase the funding available for clothing and uniforms; the remaining can be covered by the team memebrs</t>
  </si>
  <si>
    <t>6803-0107-0200</t>
  </si>
  <si>
    <t>EFRT - PUBLIC EDUCATION</t>
  </si>
  <si>
    <t>6804-0107-0200</t>
  </si>
  <si>
    <t>EFRT - VOLUNTEER TRAINING</t>
  </si>
  <si>
    <t>Increased team size also means trainings cost more to run x we are expected to run more trainings each year</t>
  </si>
  <si>
    <t>6912-0107-0200</t>
  </si>
  <si>
    <t>EFRT - TRAVEL</t>
  </si>
  <si>
    <t>7001-0107-0200</t>
  </si>
  <si>
    <t>EFRT - WAGES</t>
  </si>
  <si>
    <t>7101-0107-0200</t>
  </si>
  <si>
    <t>EFRT - BENEFITS</t>
  </si>
  <si>
    <t>7401-0107-0200</t>
  </si>
  <si>
    <t>EFRT - BANK FEES</t>
  </si>
  <si>
    <t>8001-0107-0200</t>
  </si>
  <si>
    <t>EFRT - DEPRECIATION EXP.</t>
  </si>
  <si>
    <t>Dept. 0120 - Maroons</t>
  </si>
  <si>
    <t>3301-0120-0100</t>
  </si>
  <si>
    <t>MAROONS - MISC DONATIONS</t>
  </si>
  <si>
    <t>3801-0120-0100</t>
  </si>
  <si>
    <t>MAROONS - MISC. REVENUE</t>
  </si>
  <si>
    <t>3881-0120-0100</t>
  </si>
  <si>
    <t>MAROONS - UNIFORM REVENUES</t>
  </si>
  <si>
    <t>5003-0120-0100</t>
  </si>
  <si>
    <t>MAROONS - OFFICE SUPPLIES</t>
  </si>
  <si>
    <t>No change needed</t>
  </si>
  <si>
    <t>5101-0120-0100</t>
  </si>
  <si>
    <t>MAROONS - TELEPHONE</t>
  </si>
  <si>
    <t>5715-0120-0100</t>
  </si>
  <si>
    <t>MAROONS - RENT EXP. - EQUIPMENT</t>
  </si>
  <si>
    <t>6102-0120-0100</t>
  </si>
  <si>
    <t>MAROONS - ANNUAL CAMPAIGNS</t>
  </si>
  <si>
    <t>Would allow this budget line to fully cover the cost of Maroons Intramurals</t>
  </si>
  <si>
    <t>6415-0120-0100</t>
  </si>
  <si>
    <t>MAROONS - VOLUNTEER RECOGNITION</t>
  </si>
  <si>
    <t>Would allow for a  more appropriate amount  for appreciation to be spread amongst the team (around $18 per rep vs. the current $11)</t>
  </si>
  <si>
    <t>6501-0120-0100</t>
  </si>
  <si>
    <t>MAROONS - ADV. &amp; PROMO.</t>
  </si>
  <si>
    <t>6603-0120-0100</t>
  </si>
  <si>
    <t>MAROONS - SPECIAL PROJECTS</t>
  </si>
  <si>
    <t xml:space="preserve">I would propose that half of this could go towards WW or we could create a WW budget line as currently it is expected that  Maroons events etc. for WW be covered by other budget lines, which doesn't allow us to run events that first year students are attracted to over faculty events, and leaves us to not fully take advantage of this promotional opportunity as a service. </t>
  </si>
  <si>
    <t>6633-0120-0100</t>
  </si>
  <si>
    <t>MAROONS - UNIFORMS</t>
  </si>
  <si>
    <t xml:space="preserve">Would allow Maroons to better subsidize the costs of suits per rep, which at the moment are paid completely out of pocket. </t>
  </si>
  <si>
    <t>6804-0120-0100</t>
  </si>
  <si>
    <t>MAROONS - MEMBER TRAINING</t>
  </si>
  <si>
    <t>6901-0120-0100</t>
  </si>
  <si>
    <t>MAROONS - TRAVEL EXPENSE</t>
  </si>
  <si>
    <t>7001-0120-0100</t>
  </si>
  <si>
    <t>MAROONS - WAGES</t>
  </si>
  <si>
    <t>7101-0120-0100</t>
  </si>
  <si>
    <t>MAROONS - BENEFITS</t>
  </si>
  <si>
    <t>7401-0120-0100</t>
  </si>
  <si>
    <t>MAROONS - BANK CHARGES</t>
  </si>
  <si>
    <t>Dept. 0116 - Student Health Education Centre</t>
  </si>
  <si>
    <t>3801-0116-0300</t>
  </si>
  <si>
    <t>SHEC - OTHER REVENUE</t>
  </si>
  <si>
    <t>The budget given this year should be sufficient in any ordinary year, but it would be nice to have a one-time allocation of funds for the service to re-vamp its space and available supplies now that it is coming out of COVID-19 operations.</t>
  </si>
  <si>
    <t>5003-0116-0300</t>
  </si>
  <si>
    <t>SHEC - OFFICE SUPPLIES</t>
  </si>
  <si>
    <t>5101-0116-0300</t>
  </si>
  <si>
    <t>SHEC - TELEPHONE</t>
  </si>
  <si>
    <t>5501-0116-0300</t>
  </si>
  <si>
    <t>SHEC - REPAIRS &amp; MTCE.</t>
  </si>
  <si>
    <t>The budget given this year should be sufficient</t>
  </si>
  <si>
    <t>5951-0116-0300</t>
  </si>
  <si>
    <t>SHEC - REFERENCE LIBRARY</t>
  </si>
  <si>
    <t>6101-0116-0300</t>
  </si>
  <si>
    <t>SHEC - HEALTH SUPPLIES</t>
  </si>
  <si>
    <t>As discussed in our budget meeting with VP Finance, we're hoping to shift $1000 from this line directly into the advertising and promotions line ($2500 this year – $1000 = $1500). From there, we're hoping to increase funding in this line slightly if possible, because $1500 is likely not enough funding for all events for the full year. This year, our events spending was relatively lower because we were able to reuse many event materials (plates/cups/drink supplies, art supplies, craft supplies, etc.) from previous years, but next year's team will probably have to repurchase these. Additionally, any guest speaker will probably have a speaker fee of $800-$1000, especially for an in-person engagement (for reference, our one in-person guest speaker event cost $923, and that was with the cost already partially split with the PCC). With a budget of $2000 (and with hopefully additional funding sourced externally), the transitioning team may be able to bring in 2 guest speakers for the following year, which is something that our service users have expressed a wish to see more of.</t>
  </si>
  <si>
    <t>6102-0116-0300</t>
  </si>
  <si>
    <t>SHEC - ANNUAL CAMPAIGNS</t>
  </si>
  <si>
    <t xml:space="preserve">The present volunteer appreciation budget ($750) works out to &lt;$10/person considering that the SHEC volunteer + executive team is now 70+ people. A budget of at least $1500 here would allow us to more appropriately compensate volunteers for their time and dedication to the service (eg. by ordering service apparel, which is a highly requested item) </t>
  </si>
  <si>
    <t>6494-0116-0300</t>
  </si>
  <si>
    <t>SHEC - VOLUNTEER RECOGNITION</t>
  </si>
  <si>
    <t>As discussed in our budget meeting with VP Finance, we're hoping to shift $1000 from the annual campaigns line directly into the advertising and promotions line. This is because a huge component of the service is creating educational campaigns that involve a huge design cost, so it would be more convenient to have this drawn directly using the standing order with the UG that exists through this budget line rather than have the PTMs write up a new PO every time. It is likely that costs for campaign design + distribution will total $2000-2500; the remaining budget will be used for promotional materials and merchandise for the service and/or its events.</t>
  </si>
  <si>
    <t>6501-0116-0300</t>
  </si>
  <si>
    <t>SHEC - ADV. &amp; PROMO.</t>
  </si>
  <si>
    <t>The present training budget ($1000) is insufficient given that training is now returning in-person (costs associated with providing food + bringing in speakers with lived experiences). For references, we brought in 1 guest speaker/educator this year, and their fee was $600+ after significant discounting to try to meet our needs. $1500 estimates approximately $1000 for speaker fees and $500 for all other materials associated with training</t>
  </si>
  <si>
    <t>6804-0116-0300</t>
  </si>
  <si>
    <t>SHEC - TRAINING EXPENSE</t>
  </si>
  <si>
    <t>7001-0116-0300</t>
  </si>
  <si>
    <t>SHEC - WAGES</t>
  </si>
  <si>
    <t>7101-0116-0300</t>
  </si>
  <si>
    <t>SHEC - BENEFITS</t>
  </si>
  <si>
    <t>8001-0116-0300</t>
  </si>
  <si>
    <t>SHEC - DEPRECIATION EXP.</t>
  </si>
  <si>
    <t>Dept. 0117 - Student Walk Home Attendant Team</t>
  </si>
  <si>
    <t>5003-0117-0200</t>
  </si>
  <si>
    <t>SWHT - OFFICE SUPPLIES</t>
  </si>
  <si>
    <t>I believe this amount should be the same ($1000) as we will be spending most of it this year with snacks, flashlights, and other supplies. Our radio batteries are nearing the end of their lifespan, and if we aren't able to get new radios we will probably need money to purchase these</t>
  </si>
  <si>
    <t>5101-0117-0200</t>
  </si>
  <si>
    <t>SWHT - TELEPHONE</t>
  </si>
  <si>
    <t>can't really comment on this one, I don't directly purchase from this budget</t>
  </si>
  <si>
    <t>6102-0117-0200</t>
  </si>
  <si>
    <t>SWHT - ANNUAL CAMPAIGNS</t>
  </si>
  <si>
    <t>This budget line is used for Walkathons. In November we received 208 walks during walkathon, and I'm expecting this number to increase for our campaign this March, and in any other future years. Depending on the campaign next year's Coordinator wants to run, we'll need this amount</t>
  </si>
  <si>
    <t>6494-0117-0200</t>
  </si>
  <si>
    <t>SWHT - VOLUNTEER RECOGNITION</t>
  </si>
  <si>
    <t>This budget line was mostly fine, but we will be using up the entire line by the end of the year and it would be great to have some breathing room</t>
  </si>
  <si>
    <t>6501-0117-0200</t>
  </si>
  <si>
    <t>SWHT - ADV. &amp; PROMO.</t>
  </si>
  <si>
    <t>We were able to manage with the budget line we had this year, but we had to be crafty and creative with our budget this year to make it work. I believe our social media presence this year should be enough to justify a budget increase here. It would give us more promotional freedom</t>
  </si>
  <si>
    <t>6633-0117-0200</t>
  </si>
  <si>
    <t>SWHT - TEAM UNIFORMS</t>
  </si>
  <si>
    <t>we'll be using up this entire budget line to help pay for SWHAG for our 70+ volunteers, and will likely need a similar amount next year</t>
  </si>
  <si>
    <t>6804-0117-0200</t>
  </si>
  <si>
    <t>SWHT - VOLUNTEER TRAINING</t>
  </si>
  <si>
    <t>I'm getting rid of this budget line as the bulk of our training happens online or is organized by the MSU. I have reallocated the money from this line to other budget lines where we will need more money</t>
  </si>
  <si>
    <t>6901-0117-0200</t>
  </si>
  <si>
    <t>SWHT - TRAVEL &amp; CONFERENCE</t>
  </si>
  <si>
    <t>This line was seldom used because it took a while to get Uber organized, and since it's so late volunteers probably feel a little uncomfortable using it. However volunteer safety is important, and I think it would help to have more money in this line next year</t>
  </si>
  <si>
    <t>7001-0117-0200</t>
  </si>
  <si>
    <t>SWHT - WAGES</t>
  </si>
  <si>
    <t>7101-0117-0200</t>
  </si>
  <si>
    <t>SWHT - BENEFITS</t>
  </si>
  <si>
    <t>8001-0117-0200</t>
  </si>
  <si>
    <t>SWHT - DEPRECIATION EXP.</t>
  </si>
  <si>
    <t>Dept. 0118 - MACCESS</t>
  </si>
  <si>
    <t>5003-0118-0300</t>
  </si>
  <si>
    <t>MACCESS - OFFICE SUPPLIES</t>
  </si>
  <si>
    <t>We usually use the remaining budget to buy books for our lending library, and other accessibility resources. I decided to just allocate a budget to it so we can make some of these purchases at the beginning of the year too</t>
  </si>
  <si>
    <t>5101-0118-0300</t>
  </si>
  <si>
    <t>MACCESS - TELEPHONE</t>
  </si>
  <si>
    <t>5501-0118-0300</t>
  </si>
  <si>
    <t>MACCESS - REPAIRS &amp; MAINT.</t>
  </si>
  <si>
    <t>6102-0118-0300</t>
  </si>
  <si>
    <t>MACCESS - ANNUAL CAMPAIGNS</t>
  </si>
  <si>
    <t>We had more than enough budget for our annual campaigns this year. Especially since one of the bigger costs would be promo which would go under the promotions budget line</t>
  </si>
  <si>
    <t>6402-0118-0300</t>
  </si>
  <si>
    <t>MACCESS - AWARDS &amp; MEETINGS</t>
  </si>
  <si>
    <t>6494-0118-0300</t>
  </si>
  <si>
    <t>MACESS- Volunteer Recognition</t>
  </si>
  <si>
    <t>I didn't need to spend much money on volunteer merch this year since we had a box left over from previous years. However, now we are out so we need to purchase more for next year</t>
  </si>
  <si>
    <t>6501-0118-0300</t>
  </si>
  <si>
    <t>MACCESS - ADV. &amp; PROMO</t>
  </si>
  <si>
    <t>I used the most from this budget line for this year. Especially since we are an advocacy group too, I think its good to have a larger budget for promotions.</t>
  </si>
  <si>
    <t>6603-0118-0300</t>
  </si>
  <si>
    <t>MACCESS - SPECIAL PROJECTS</t>
  </si>
  <si>
    <t>6804-0118-0300</t>
  </si>
  <si>
    <t>MACCESS- Training Expense - -</t>
  </si>
  <si>
    <t>Honestly, I didn't really have much training expense as there are already several training materials volunteers and executives need to do. For example, Maccess training made my Director and AD, MSU wide training, and EOHSS modules. This budget can be used towards just educational speaker events for everyone part of the Maccess community</t>
  </si>
  <si>
    <t>7001-0118-0300</t>
  </si>
  <si>
    <t>MACCESS - WAGES</t>
  </si>
  <si>
    <t>7101-0118-0300</t>
  </si>
  <si>
    <t>MACCESS - BENEFITS</t>
  </si>
  <si>
    <t>8001-0118-0300</t>
  </si>
  <si>
    <t>MACCESS - DEPRECIATION EXP.</t>
  </si>
  <si>
    <t>Dept. 0119 - Pride Community Centre</t>
  </si>
  <si>
    <t>5003-0119-0300</t>
  </si>
  <si>
    <t>PCC - OFFICE SUPPLIES</t>
  </si>
  <si>
    <t>5101-0119-0300</t>
  </si>
  <si>
    <t>PCC - TELEPHONE</t>
  </si>
  <si>
    <t>5202-0119-0300</t>
  </si>
  <si>
    <t>PCC - COMMUNITY OUTREACH</t>
  </si>
  <si>
    <t>6102-0119-0300</t>
  </si>
  <si>
    <t>PCC - ANNUAL CAMPAIGNS</t>
  </si>
  <si>
    <t>6494-0119-0300</t>
  </si>
  <si>
    <t>PCC - VOLUNTEER RECOGNITION</t>
  </si>
  <si>
    <t>6501-0119-0300</t>
  </si>
  <si>
    <t>PCC - ADV. &amp; PROMO.</t>
  </si>
  <si>
    <t>6604-0119-0300</t>
  </si>
  <si>
    <t>PCC - RESOURCE PURCHASES</t>
  </si>
  <si>
    <t>6804-0119-0300</t>
  </si>
  <si>
    <t>PCC - TRAINING EXPENSE</t>
  </si>
  <si>
    <t>7001-0119-0300</t>
  </si>
  <si>
    <t>PCC - WAGES</t>
  </si>
  <si>
    <t>7101-0119-0300</t>
  </si>
  <si>
    <t>PCC - BENEFITS</t>
  </si>
  <si>
    <t>8001-0119-0300</t>
  </si>
  <si>
    <t>PCC - DEPRECIATION EXP.</t>
  </si>
  <si>
    <t>Dept. 0125 - SPARK</t>
  </si>
  <si>
    <t>3601-0125-0100</t>
  </si>
  <si>
    <t>SPARK - SPONSORSHIP</t>
  </si>
  <si>
    <t>3802-0125-0100</t>
  </si>
  <si>
    <t>SPARK - FIRST YEAR FORMAL TICKET SALES</t>
  </si>
  <si>
    <t>5003-0125-0100</t>
  </si>
  <si>
    <t>SPARK - OFFICE SUPPLIES</t>
  </si>
  <si>
    <t>Given that we don't have an official office space, we do not need much money for office supplies; therefore, I reduced this section by 50%</t>
  </si>
  <si>
    <t>5101-0125-0100</t>
  </si>
  <si>
    <t>SPARK - TELEPHONE</t>
  </si>
  <si>
    <t>We do not use the telephone</t>
  </si>
  <si>
    <t>6103-0125-0100</t>
  </si>
  <si>
    <t>SPARK - ANNUAL CAMPAIGNS</t>
  </si>
  <si>
    <t>No change — this amount was sufficient for Spark's programmings</t>
  </si>
  <si>
    <t>6494-0125-0100</t>
  </si>
  <si>
    <t>SPARK- Volunteer Appriciation</t>
  </si>
  <si>
    <t xml:space="preserve">To provide high quality and practical volunteer appreciation gifts to the 60 Spark volunteers, we need increased funding. As such, I am requesting a 20% increase in the budget line to ensure Spark volunteers can be provided merch at the end of the year as a token of appreciation. </t>
  </si>
  <si>
    <t>6501-0125-0100</t>
  </si>
  <si>
    <t>SPARK - ADV. &amp; PROMOTION</t>
  </si>
  <si>
    <t>Given that Spark has now taken over summer programming from Horizons, we are requesting increased funding for this budget line. Additionally, with the transition back to in-person programming, we need budget for physcial promotional materials, including rave cards and stickers.</t>
  </si>
  <si>
    <t>6802-0125-0100</t>
  </si>
  <si>
    <t>SPARK - LEADER TRAINING</t>
  </si>
  <si>
    <t>No change</t>
  </si>
  <si>
    <t>7001-0125-0100</t>
  </si>
  <si>
    <t>SPARK - WAGES</t>
  </si>
  <si>
    <t>7101-0125-0100</t>
  </si>
  <si>
    <t>SPARK - BENEFITS</t>
  </si>
  <si>
    <t>Overall, a slight increase of 1.8% in budget is needed to accommodate the increasing promotional needs and growing volunteer team</t>
  </si>
  <si>
    <t>Dept. 0308 - Women &amp; Gender Equity Network</t>
  </si>
  <si>
    <t>5003-0308-0300</t>
  </si>
  <si>
    <t>WGEN - OFFICE SUPPLIES</t>
  </si>
  <si>
    <t>5101-0308-0300</t>
  </si>
  <si>
    <t>WGEN - TELEPHONE</t>
  </si>
  <si>
    <t>6102-0308-0300</t>
  </si>
  <si>
    <t>WGEN - ANNUAL CAMPAIGNS</t>
  </si>
  <si>
    <t>6103-0308-0300</t>
  </si>
  <si>
    <t>WGEN - SPECIAL PROJECTS</t>
  </si>
  <si>
    <t>6104-0308-0300</t>
  </si>
  <si>
    <t>WGEN WOMANIST</t>
  </si>
  <si>
    <t>6494-0308-0300</t>
  </si>
  <si>
    <t>WGEN - VOLUNTEER RECOGNITION</t>
  </si>
  <si>
    <t>6501-0308-0300</t>
  </si>
  <si>
    <t>WGEN - ADV. &amp; PROMOTION</t>
  </si>
  <si>
    <t>6804-0308-0300</t>
  </si>
  <si>
    <t>WGEN - TRAINING EXPENSE</t>
  </si>
  <si>
    <t>7001-0308-0300</t>
  </si>
  <si>
    <t>WGEN - WAGES</t>
  </si>
  <si>
    <t>7101-0308-0300</t>
  </si>
  <si>
    <t>WGEN - BENEFITS</t>
  </si>
  <si>
    <t>8001-0308-0300</t>
  </si>
  <si>
    <t>WGEN - DEPRECIATION EXP.</t>
  </si>
  <si>
    <t>Dept. 0312 - TCHA &amp; Macademics</t>
  </si>
  <si>
    <t>5003-0312-0200</t>
  </si>
  <si>
    <t>TCHA - OFFICE SUPPLIES</t>
  </si>
  <si>
    <t>5101-0312-0500</t>
  </si>
  <si>
    <t>TCHA - TELEPHONE</t>
  </si>
  <si>
    <t>6102-0312-0500</t>
  </si>
  <si>
    <t>TCHA - ANNUAL CAMPAIGNS</t>
  </si>
  <si>
    <t>6401-0312-0500</t>
  </si>
  <si>
    <t>TCHA - AWARDS &amp; MEETINGS</t>
  </si>
  <si>
    <t>6494-0312-0500</t>
  </si>
  <si>
    <t>TCHA - VOLUNTEER RECOGNITION</t>
  </si>
  <si>
    <t>6501-0312-0500</t>
  </si>
  <si>
    <t>TCHA - ADV. &amp; PROMO.</t>
  </si>
  <si>
    <t>6603-0312-0500</t>
  </si>
  <si>
    <t>TCHA - ACADEMIC RESOURCES</t>
  </si>
  <si>
    <t>7001-0312-0500</t>
  </si>
  <si>
    <t>TCHA - WAGES</t>
  </si>
  <si>
    <t>7101-0312-0500</t>
  </si>
  <si>
    <t>TCHA - BENEFITS</t>
  </si>
  <si>
    <t>Dept. 0317 - Diversity Services</t>
  </si>
  <si>
    <t>3103-0317-0200</t>
  </si>
  <si>
    <t>DIV - PANGAEA REVENUE</t>
  </si>
  <si>
    <t xml:space="preserve">Although this amount seems to be reasonable, I do believe that DEN holds their own when it comes to running events. I think Pangaea would benefit from going independent and being allocated money directly from the MSU rather than our service. </t>
  </si>
  <si>
    <t>3301-0317-0200</t>
  </si>
  <si>
    <t>DIV - EVENT REVENUE</t>
  </si>
  <si>
    <t>3801-0317-0200</t>
  </si>
  <si>
    <t>DIV - DONATIONS/MISC</t>
  </si>
  <si>
    <t>5003-0317-0200</t>
  </si>
  <si>
    <t>DIV - OFFICE SUPPLIES</t>
  </si>
  <si>
    <t>This year the budget for the office space is 1000, which for the space that exists is reasonable. However, given that the office should probably change next year this amount may increase due to initial costs.</t>
  </si>
  <si>
    <t>5101-0317-0200</t>
  </si>
  <si>
    <t>DIV - TELEPHONE</t>
  </si>
  <si>
    <t>6102-0317-0200</t>
  </si>
  <si>
    <t>DIV - ANNUAL CAMPAIGNS</t>
  </si>
  <si>
    <t xml:space="preserve">This is an increase of 1,000 compared to what it was this year. The reason I believe this is important, is that we have had many events this year that have a level of formality associated with it which have needed things like catering and other things to be purchased. This increase would be great for full functionality.  </t>
  </si>
  <si>
    <t>6103-0317-0200</t>
  </si>
  <si>
    <t>DIV - PANGAEA EXPENSES</t>
  </si>
  <si>
    <t xml:space="preserve">Have stated this as 1,500 as the current contracts states this obligation, however if Pangaea were to be moved this would be deducated from the budget. </t>
  </si>
  <si>
    <t>6501-0317-0200</t>
  </si>
  <si>
    <t>DIV - ADV. &amp; PROMO.</t>
  </si>
  <si>
    <t xml:space="preserve">Although the underground is a wonderful resource that has supplied us with a lot of posts, we believe advertising and promotions could go beyond this for DEN. Due to the rebranding and still a lack of recognition at McMaster I think it is important for us to invest in different promotional material such as a banner, a sign on the outside of Bridges, MUSC table services, giveaways etc.  </t>
  </si>
  <si>
    <t>6804-0317-0200</t>
  </si>
  <si>
    <t>DIV - VOLUNTEER RECOGNITION</t>
  </si>
  <si>
    <t xml:space="preserve">Due to the addition of Peer Support to the service, the team size has increased substantially and consequently so has the costs for merch. I believe merch is a given when you are a part of a service and anything beyond that would truly be volunteer recognition. Thus this proposed amount takes into account the growth of the volunteer size, as well as other iniatives like dinners that we would have loved to cover for the team during an end of the year social. </t>
  </si>
  <si>
    <t>7001-0317-0200</t>
  </si>
  <si>
    <t>DIV - WAGES</t>
  </si>
  <si>
    <t xml:space="preserve">This is a ballpark, which we can further discuss however I truly believe the PTM role for DEN is a role that is of very high calliber. To begin, the level of knoweldge and sensntivity you msut be aware of as part of the role is high. Beyond that, the amount of approvals and conversation that is required for a service like DEN results in working far beyond the allotted hours. Furthermore, there is a level of project management that goes into this role as a lot of the service is still being developed as much as the service itself works on projects, the service itself is an on-going project that requires a lot of troubleshooting which is not something a PTM signs up for. </t>
  </si>
  <si>
    <t>7101-0317-0200</t>
  </si>
  <si>
    <t>DIV - BENEFITS</t>
  </si>
  <si>
    <t xml:space="preserve">Not sure what benefits this refers to, if it is related to MSU benefits I believe this is probably standardized. However, I do believe things like parking should be a benefit of working for the university while also being a full time student to cut down commuting times, especially for those who do not live on campus! </t>
  </si>
  <si>
    <t>8001-0317-0200</t>
  </si>
  <si>
    <t>DIV - DEPRECIATION EXP.</t>
  </si>
  <si>
    <t>Dept. 0318 - Food Collective Centre</t>
  </si>
  <si>
    <t>3301-0318-0300</t>
  </si>
  <si>
    <t>FCC - FOODBOX  REVENUE</t>
  </si>
  <si>
    <t>3601-0318-0300</t>
  </si>
  <si>
    <t>FCC - SPONSORSHIP</t>
  </si>
  <si>
    <t>3801-0318-0300</t>
  </si>
  <si>
    <t>FCC - MEAL EXCHANGE REV</t>
  </si>
  <si>
    <t>5003-0318-0300</t>
  </si>
  <si>
    <t>FCC - OFFICE SUPPLIES</t>
  </si>
  <si>
    <t>Same as this year, last year the budget was spent on promo rather than office supplies</t>
  </si>
  <si>
    <t>5101-0318-0300</t>
  </si>
  <si>
    <t>FCC - TELEPHONE</t>
  </si>
  <si>
    <t>Was 0 this year as well</t>
  </si>
  <si>
    <t>6102-0318-0300</t>
  </si>
  <si>
    <t>FCC - ANNUAL CAMPAIGNS</t>
  </si>
  <si>
    <t>Same as this year, the amount is good and we had no issues with this line</t>
  </si>
  <si>
    <t>6103-0318-0300</t>
  </si>
  <si>
    <t>FCC - GOOD FOOD BOX EXPENSE</t>
  </si>
  <si>
    <t>This is $500 less than this year, based on sales I don't think we need $1000 for this line</t>
  </si>
  <si>
    <t>6494-0318-0300</t>
  </si>
  <si>
    <t>FCC - VOLUNTEER RECOGNITION</t>
  </si>
  <si>
    <t>The amount we had this year was good for the number of volunteers we have but I think next year they will need to hire more volunteers which is the reason behind the increase</t>
  </si>
  <si>
    <t>6501-0318-0300</t>
  </si>
  <si>
    <t>FCC - ADV. &amp; PROMO.</t>
  </si>
  <si>
    <t>Based on spending this year the amount we had was not enough. This is primarily because we had to spend quite a bit of money at the beginning of the year on promo for Welcome week/clubfest events/promotions but most of it has run out this year so they will need to make another major purchase on those items</t>
  </si>
  <si>
    <t>6603-0318-0300</t>
  </si>
  <si>
    <t>FCC - RESERVE</t>
  </si>
  <si>
    <t>I understand that this is a large increase but the amount we had this year was not sustainable for running lockers of love and the food bank and have had to rely on donations this semester especially since this service runs all year long. In addition, there will be a new cost this upcoming year of purchasing bags for lockers of love which we didn't have to do this year. We have about 30-40 requests per month so that is roughly 360 orders in the year and based on the rate given by Paula of about $2 per bag that would be $720 for bags in the entire year</t>
  </si>
  <si>
    <t>7001-0318-0300</t>
  </si>
  <si>
    <t>FCC - WAGES</t>
  </si>
  <si>
    <t>Same as this year</t>
  </si>
  <si>
    <t>7101-0318-0300</t>
  </si>
  <si>
    <t>FCC - BENEFITS</t>
  </si>
  <si>
    <t>7401-0318-0300</t>
  </si>
  <si>
    <t>FCC - BANK FEES</t>
  </si>
  <si>
    <t>Dept. 0319 - First Year Council</t>
  </si>
  <si>
    <t>3301-0319-0100</t>
  </si>
  <si>
    <t>FYC - RESIDENCE LIFE REVENUE</t>
  </si>
  <si>
    <t>5101-0319-0100</t>
  </si>
  <si>
    <t>FYC - TELEPHONE</t>
  </si>
  <si>
    <t>6102-0319-0100</t>
  </si>
  <si>
    <t>FYC - ANNUAL CAMPAIGNS</t>
  </si>
  <si>
    <t>6301-0319-0100</t>
  </si>
  <si>
    <t>FYC - RESIDENCE LIFE EXPENSE</t>
  </si>
  <si>
    <t>6402-0319-0100</t>
  </si>
  <si>
    <t>FYC - AWARDS &amp; MEETINGS</t>
  </si>
  <si>
    <t>6403-0319-0100</t>
  </si>
  <si>
    <t>FYC - VOLUNTEER RECOGNITION</t>
  </si>
  <si>
    <t>6501-0319-0100</t>
  </si>
  <si>
    <t>FYC - ADV. &amp; PROMO.</t>
  </si>
  <si>
    <t>7001-0319-0100</t>
  </si>
  <si>
    <t>FYC - WAGES</t>
  </si>
  <si>
    <t>7101-0319-0100</t>
  </si>
  <si>
    <t>FYC - BENEFITS</t>
  </si>
  <si>
    <t>Service Operations</t>
  </si>
  <si>
    <t>Dept. 0112 - Ombuds Office</t>
  </si>
  <si>
    <t>5003-0112-0500</t>
  </si>
  <si>
    <t>OMBD - OFFICE SUPPLIES</t>
  </si>
  <si>
    <t>5101-0112-0500</t>
  </si>
  <si>
    <t>OMBD - TELEPHONE</t>
  </si>
  <si>
    <t>5301-0112-0500</t>
  </si>
  <si>
    <t>OMBD - COMP. SUPP. &amp; SOFTWARE</t>
  </si>
  <si>
    <t>5501-0112-0400</t>
  </si>
  <si>
    <t>OMBD - REPAIRS AND MTCE</t>
  </si>
  <si>
    <t>5905-0112-0500</t>
  </si>
  <si>
    <t>OMBD - MEMBERSHIPS</t>
  </si>
  <si>
    <t>6501-0112-0500</t>
  </si>
  <si>
    <t>OMBD - ADV. &amp; PROMO.</t>
  </si>
  <si>
    <t>6601-0112-0500</t>
  </si>
  <si>
    <t>OMBD - TRANSFER TO UNIVERSITY</t>
  </si>
  <si>
    <t>6901-0112-0500</t>
  </si>
  <si>
    <t>OMBD - TRAVEL &amp; CONFERENCE</t>
  </si>
  <si>
    <t>7599-0112-0500</t>
  </si>
  <si>
    <t>OMBD - OVERHEAD</t>
  </si>
  <si>
    <t>8001-0112-0500</t>
  </si>
  <si>
    <t>OMBD- DEPRECIATION EXP.</t>
  </si>
  <si>
    <t>Dept. 0113 - Campus Events</t>
  </si>
  <si>
    <t xml:space="preserve">ANNUAL HOLIDAY MARKET REV. </t>
  </si>
  <si>
    <t xml:space="preserve">NEW ANNUAL EVENT </t>
  </si>
  <si>
    <t>3301-0113-0100</t>
  </si>
  <si>
    <t>CMPV - ORIENTATION -SIDEWALK</t>
  </si>
  <si>
    <t>3308-0113-0100</t>
  </si>
  <si>
    <t>CMPV - ANNUAL - GOLF TOURNAMENT</t>
  </si>
  <si>
    <t>3314-0113-0100</t>
  </si>
  <si>
    <t>CMPV - ORIENT - STRATEGIC THEMES</t>
  </si>
  <si>
    <t>No longer under the MSU</t>
  </si>
  <si>
    <t>3315-0113-0100</t>
  </si>
  <si>
    <t>CMPV - ORIENTATION - SPONSORSHIP</t>
  </si>
  <si>
    <t>3321-0113-0100</t>
  </si>
  <si>
    <t>CMPV - HOMECOMING/ MAC FEST</t>
  </si>
  <si>
    <t>3399-0113-0100</t>
  </si>
  <si>
    <t>CMPV - IMAGINUS</t>
  </si>
  <si>
    <t>3520-0113-0100</t>
  </si>
  <si>
    <t>CMPV - EVENT SPONSORSHIP</t>
  </si>
  <si>
    <t>3525-0113-0100</t>
  </si>
  <si>
    <t>CMPV - FALL EVENTS REVENUE</t>
  </si>
  <si>
    <t>3530-0113-0100</t>
  </si>
  <si>
    <t>CMPV - WINTER EVENTS REVENUE</t>
  </si>
  <si>
    <t>3601-0113-0100</t>
  </si>
  <si>
    <t>CMPV - EXTERNAL</t>
  </si>
  <si>
    <t>3602-0113-0100</t>
  </si>
  <si>
    <t>CMPV - MUSC</t>
  </si>
  <si>
    <t>MUSC has started to defer all AV requests directly to Avtek</t>
  </si>
  <si>
    <t>3603-0113-0100</t>
  </si>
  <si>
    <t>CMPV - INTERNAL</t>
  </si>
  <si>
    <t>3802-0113-0100</t>
  </si>
  <si>
    <t>CMPV - CHARITY BALL</t>
  </si>
  <si>
    <t>5003-0113-0100</t>
  </si>
  <si>
    <t>CMPV - OFFICE SUPPLIES</t>
  </si>
  <si>
    <t>Increased due to costs of supplies</t>
  </si>
  <si>
    <t>5101-0113-0100</t>
  </si>
  <si>
    <t>CMPV - TELEPHONE</t>
  </si>
  <si>
    <t>5501-0113-0100</t>
  </si>
  <si>
    <t>CMPV - REPAIRS &amp; MTCE.</t>
  </si>
  <si>
    <t>Equipment damages over COVID due to building temperature control and air circulation shutting down / also aging assets</t>
  </si>
  <si>
    <t>5715-0113-0100</t>
  </si>
  <si>
    <t>CMPV - RENT EXPENSE - EQUIPMENT</t>
  </si>
  <si>
    <t xml:space="preserve">Increase in rental expenses </t>
  </si>
  <si>
    <t>5901-0113-0100</t>
  </si>
  <si>
    <t>CMPV - SUBSCRIPTIONS</t>
  </si>
  <si>
    <t xml:space="preserve">Subsription cost increases - extra licenses for new Tech Coord. Position </t>
  </si>
  <si>
    <t>5915-0113-0100</t>
  </si>
  <si>
    <t>CMPV - SOCAN LICENSE FEES</t>
  </si>
  <si>
    <t>6001-0113-0100</t>
  </si>
  <si>
    <t>CMPV - TWELVE 80 ENTERTAINMENT</t>
  </si>
  <si>
    <t>6108-0113-0100</t>
  </si>
  <si>
    <t>CMPV - GOLF TOURNAMENT</t>
  </si>
  <si>
    <t>6146-0113-0100</t>
  </si>
  <si>
    <t>CMPV - MSU EGG NOG</t>
  </si>
  <si>
    <t>Price of food and attendees gone up</t>
  </si>
  <si>
    <t>6147-0113-0100</t>
  </si>
  <si>
    <t>CMPV - STAFF RECOGNITION</t>
  </si>
  <si>
    <t>6301-0113-0100</t>
  </si>
  <si>
    <t>CMPV - SIDEWALK SALE</t>
  </si>
  <si>
    <t>6302-0113-0100</t>
  </si>
  <si>
    <t>CMPV - ORIENT - MAC PASS</t>
  </si>
  <si>
    <t>6303-0113-0100</t>
  </si>
  <si>
    <t>CMPV -  ORIENT - EXPENSES</t>
  </si>
  <si>
    <t>6304-0113-0100</t>
  </si>
  <si>
    <t>CMPV - ORIENT - CASINO</t>
  </si>
  <si>
    <t>6305-0113-0100</t>
  </si>
  <si>
    <t>CMPV - ORIENT - MAC CONNECTOR</t>
  </si>
  <si>
    <t>6307-0113-0100</t>
  </si>
  <si>
    <t>CMPV - ORIENT - T-SHIRTS</t>
  </si>
  <si>
    <t xml:space="preserve">Increase in student population </t>
  </si>
  <si>
    <t>6310-0113-0100</t>
  </si>
  <si>
    <t>CMPV - ORIENT - PRODUCTION EXP.</t>
  </si>
  <si>
    <t xml:space="preserve">produciton cost increases </t>
  </si>
  <si>
    <t>6311-0113-0100</t>
  </si>
  <si>
    <t>CMPV - ORIENT - MISC. EVENTS</t>
  </si>
  <si>
    <t>6312-0113-0100</t>
  </si>
  <si>
    <t>CMPV - ORIENT - SAT CONCERT</t>
  </si>
  <si>
    <t>6314-0113-0100</t>
  </si>
  <si>
    <t>CMPV - ORIENT - STRAT THEMES EXP</t>
  </si>
  <si>
    <t>This is no longer under the MSU</t>
  </si>
  <si>
    <t>6321-0113-0100</t>
  </si>
  <si>
    <t>6327-0113-0100</t>
  </si>
  <si>
    <t>CMPV - ANNUAL YR END PARTY</t>
  </si>
  <si>
    <t>Cost of Staging and produciton increased</t>
  </si>
  <si>
    <t>6328-0113-0100</t>
  </si>
  <si>
    <t>6494-0113-0100</t>
  </si>
  <si>
    <t>CMPV - VOLUNTEER RECOG. NIGHT</t>
  </si>
  <si>
    <t>Sangria - food and attendees increased</t>
  </si>
  <si>
    <t>6501-0113-0100</t>
  </si>
  <si>
    <t>CMPV - ADV. &amp; PROMO.</t>
  </si>
  <si>
    <t>Cost of coreplast increased significantly - additional covid signage needed</t>
  </si>
  <si>
    <t>6520-0113-0100</t>
  </si>
  <si>
    <t>CMPV - STUDENT GRP PROGRAMMING</t>
  </si>
  <si>
    <t>No groups were organized early enough this year to collaborate</t>
  </si>
  <si>
    <t>6525-0113-0100</t>
  </si>
  <si>
    <t>CMPV - FALL EVENTS EXPENSES</t>
  </si>
  <si>
    <t>6530-0113-0100</t>
  </si>
  <si>
    <t>CMPV - WINTER EVENTS EXPENSES</t>
  </si>
  <si>
    <t>6603-0113-0100</t>
  </si>
  <si>
    <t>CMPV - PURCHASED SERVICES</t>
  </si>
  <si>
    <t>All external costs increased. Lack of student staff forced the use of external labour</t>
  </si>
  <si>
    <t>6604-0113-0100</t>
  </si>
  <si>
    <t>CMPV - SUPPLIES</t>
  </si>
  <si>
    <t>supplies have gone up in cost and we have a photobooth now</t>
  </si>
  <si>
    <t>6901-0113-0100</t>
  </si>
  <si>
    <t>CMPV - TRAVEL &amp; CONFERENCE</t>
  </si>
  <si>
    <t>Vancouver conference coming up</t>
  </si>
  <si>
    <t>7001-0113-0100</t>
  </si>
  <si>
    <t>CMPV - WAGES</t>
  </si>
  <si>
    <t>7002-0113-0100</t>
  </si>
  <si>
    <t>Govt salary Relief - Covid</t>
  </si>
  <si>
    <t>7101-0113-0100</t>
  </si>
  <si>
    <t>CMPV - BENEFITS</t>
  </si>
  <si>
    <t>7401-0113-0100</t>
  </si>
  <si>
    <t>CMPV - BANK FEES</t>
  </si>
  <si>
    <t>8001-0113-0100</t>
  </si>
  <si>
    <t>CMPV - DEPRECIATION EXP.</t>
  </si>
  <si>
    <t>8501-0113-0100</t>
  </si>
  <si>
    <t>CMPV -HST/  GST EXPENSE</t>
  </si>
  <si>
    <t xml:space="preserve">ANNUAL HOLIDAY MARKET </t>
  </si>
  <si>
    <t>Dept. 0115 - The Silhouette</t>
  </si>
  <si>
    <t>3111-0115-0100</t>
  </si>
  <si>
    <t>SILH - EXT ADVERTISING PRINT SALES</t>
  </si>
  <si>
    <t>3112-0115-0100</t>
  </si>
  <si>
    <t>SILH - EXT ADVERTISING WEBSITE SALES</t>
  </si>
  <si>
    <t>3113-0115-0100</t>
  </si>
  <si>
    <t>SILH - EXT ADVERTISING SOCIAL MEDIA SALES</t>
  </si>
  <si>
    <t>3114-0115-0100</t>
  </si>
  <si>
    <t>SILH - NASH85 CONFERENCE REVENUE</t>
  </si>
  <si>
    <t>3115-0115-0100</t>
  </si>
  <si>
    <t>SILH - INT ADVERTISING SALES PRINT</t>
  </si>
  <si>
    <t>3116-0115-0100</t>
  </si>
  <si>
    <t>SILH - INT ADVERTISING SALES WEBSITE</t>
  </si>
  <si>
    <t>3117-0115-0100</t>
  </si>
  <si>
    <t>SILH - INT ADVERTISING SALES SOCIAL MEDIA</t>
  </si>
  <si>
    <t>3118-0115-0100</t>
  </si>
  <si>
    <t>SILH - INT ADVERTISING SALES PRESIDENT PAGE</t>
  </si>
  <si>
    <t>5003-0115-0100</t>
  </si>
  <si>
    <t>SILH - OFFICE SUPPLIES</t>
  </si>
  <si>
    <t>5101-0115-0100</t>
  </si>
  <si>
    <t>SILH - TELEPHONE</t>
  </si>
  <si>
    <t>5102-0115-0100</t>
  </si>
  <si>
    <t>SILH - NASH85 CONFERENCE EXPENSE</t>
  </si>
  <si>
    <t>5203-0115-0100</t>
  </si>
  <si>
    <t>SILH - PRINTING EXPENSE</t>
  </si>
  <si>
    <t>5252-0115-0100</t>
  </si>
  <si>
    <t>SILH - AD ARTWORK &amp; LAYOUT</t>
  </si>
  <si>
    <t>5266-0115-0100</t>
  </si>
  <si>
    <t>SILH - BOUND VOLUME</t>
  </si>
  <si>
    <t>5301-0115-0100</t>
  </si>
  <si>
    <t>SILH - COMP SUPPLY &amp; SOFTWARE</t>
  </si>
  <si>
    <t>5501-0115-0100</t>
  </si>
  <si>
    <t>SILH - REPAIRS &amp; MTCE.</t>
  </si>
  <si>
    <t>5901-0115-0100</t>
  </si>
  <si>
    <t>SILH - SUBSCRIPTIONS</t>
  </si>
  <si>
    <t>6494-0115-0100</t>
  </si>
  <si>
    <t>SILH - VOLUNTEER INCENT.</t>
  </si>
  <si>
    <t>6501-0115-0100</t>
  </si>
  <si>
    <t>SILH - ADV. &amp; PROMO.</t>
  </si>
  <si>
    <t>6604-0115-0100</t>
  </si>
  <si>
    <t>SILH - SUPPLIES</t>
  </si>
  <si>
    <t>6715-0115-0100</t>
  </si>
  <si>
    <t>SILH - PURCHASED SERVICES</t>
  </si>
  <si>
    <t>6801-0115-0100</t>
  </si>
  <si>
    <t>SILH - TRAINING &amp; DEVELOPMENT</t>
  </si>
  <si>
    <t>6901-0115-0100</t>
  </si>
  <si>
    <t>SILH - TRAVEL &amp; CONFERENCE</t>
  </si>
  <si>
    <t>7001-0115-0100</t>
  </si>
  <si>
    <t>SILH - WAGES</t>
  </si>
  <si>
    <t>7101-0115-0100</t>
  </si>
  <si>
    <t>SILH - BENEFITS</t>
  </si>
  <si>
    <t>7591-0115-0100</t>
  </si>
  <si>
    <t>SILH - BAD DEBTS</t>
  </si>
  <si>
    <t>8001-0115-0100</t>
  </si>
  <si>
    <t>SILH - DEPRECIATION EXP.</t>
  </si>
  <si>
    <t>Dept. 0104 - Information &amp; Comm Technology</t>
  </si>
  <si>
    <t>5003-0104-0100</t>
  </si>
  <si>
    <t>ICT - OFFICE SUPPLIES</t>
  </si>
  <si>
    <t>5101-0104-0100</t>
  </si>
  <si>
    <t>ICT - TELEPHONE</t>
  </si>
  <si>
    <t>5301-0104-0100</t>
  </si>
  <si>
    <t>ICT - COMPUTER SUPPLIES &amp; SOFTWARE</t>
  </si>
  <si>
    <t>5501-0104-0100</t>
  </si>
  <si>
    <t>ICT - REPAIRS &amp; MTCE.</t>
  </si>
  <si>
    <t>6715-0104-0100</t>
  </si>
  <si>
    <t>ICT - PURCHASED SERVICES</t>
  </si>
  <si>
    <t>6801-0104-0100</t>
  </si>
  <si>
    <t>ICT - MGMT TRAINING</t>
  </si>
  <si>
    <t>6901-0104-0100</t>
  </si>
  <si>
    <t>ICT - TRAVEL &amp; CONFERENCE</t>
  </si>
  <si>
    <t>7001-0104-0100</t>
  </si>
  <si>
    <t>ICT - WAGES</t>
  </si>
  <si>
    <t>7101-0104-0100</t>
  </si>
  <si>
    <t>ICT - BENEFITS</t>
  </si>
  <si>
    <t>8001-0104-0100</t>
  </si>
  <si>
    <t>ICT - DEPRECIATION EXP.</t>
  </si>
  <si>
    <t>ICT - STAFF APPRECIATION</t>
  </si>
  <si>
    <t xml:space="preserve">Dept. - HUB </t>
  </si>
  <si>
    <t xml:space="preserve">Office Supplies </t>
  </si>
  <si>
    <t xml:space="preserve">Prgrommaing </t>
  </si>
  <si>
    <t xml:space="preserve">Reparis and Maintence </t>
  </si>
  <si>
    <t xml:space="preserve">Wages </t>
  </si>
  <si>
    <t xml:space="preserve">Misc </t>
  </si>
  <si>
    <t>Dept. 0904 - Health Plan</t>
  </si>
  <si>
    <t>3204-0904-0100</t>
  </si>
  <si>
    <t>SHP - FEES REVENUE</t>
  </si>
  <si>
    <t>3704-0904-0100</t>
  </si>
  <si>
    <t>SHP - INVESTMENT INCOME</t>
  </si>
  <si>
    <t>3801-0904-0100</t>
  </si>
  <si>
    <t>SHP - OTHER INCOME</t>
  </si>
  <si>
    <t>5003-0904-0100</t>
  </si>
  <si>
    <t>SHP - OFFICE SUPPLIES</t>
  </si>
  <si>
    <t>6501-0904-0100</t>
  </si>
  <si>
    <t>SHP - ADVERTISING &amp; PROMO.</t>
  </si>
  <si>
    <t>6601-0904-0100</t>
  </si>
  <si>
    <t>SHP - PREMIUMS PAID</t>
  </si>
  <si>
    <t>6605-0904-0100</t>
  </si>
  <si>
    <t>SHP - ADMIN FEES</t>
  </si>
  <si>
    <t>7521-0904-0100</t>
  </si>
  <si>
    <t>SHP- ADMIN - OPT OUT/ ADD ON</t>
  </si>
  <si>
    <t>Dept. 1100 - Dental Plan current</t>
  </si>
  <si>
    <t>3204-1100-0100</t>
  </si>
  <si>
    <t>DENTAL PLAN - FEES REVENUE</t>
  </si>
  <si>
    <t>5003-1100-0100</t>
  </si>
  <si>
    <t>DENTAL PLAN - OFFICE SUPPLIES</t>
  </si>
  <si>
    <t>6501-1100-0100</t>
  </si>
  <si>
    <t>DENTAL PLAN - ADV &amp; PROMO</t>
  </si>
  <si>
    <t>6601-1100-0100</t>
  </si>
  <si>
    <t>DENTAL PLAN - PREMIUMS PAID</t>
  </si>
  <si>
    <t>6605-1100-0100</t>
  </si>
  <si>
    <t>DENTAL PLAN - ADMIN FEES</t>
  </si>
  <si>
    <t>7521-1100-0100</t>
  </si>
  <si>
    <t>DENTAL PLAN- ADMIN - OPT OUT</t>
  </si>
  <si>
    <t>Dept. 0701 - University Centre Building Fund</t>
  </si>
  <si>
    <t>3205-0701-0100</t>
  </si>
  <si>
    <t>BLDF - FEES REVENUE</t>
  </si>
  <si>
    <t>5801-0701-0100</t>
  </si>
  <si>
    <t>BLDF - OCCUPANCY COSTS</t>
  </si>
  <si>
    <t>OVERHEAD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</si>
</sst>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164" formatCode="[$$]#,##0.00_);\([$$]#,##0.00\)"/>
    <numFmt numFmtId="165" formatCode="###0.00%;\(###0.00%\)"/>
    <numFmt numFmtId="166" formatCode="0.00_);\(0.00\)"/>
  </numFmts>
  <fonts count="11">
    <font>
      <sz val="10"/>
      <color rgb="FF000000"/>
      <name val="Times New Roman"/>
    </font>
    <font>
      <sz val="8.25"/>
      <color rgb="FF000000"/>
      <name val="Microsoft Sans Serif"/>
    </font>
    <font>
      <b/>
      <sz val="8.85"/>
      <color rgb="FF000000"/>
      <name val="Times New Roman"/>
    </font>
    <font>
      <b/>
      <sz val="10.65"/>
      <color rgb="FF800000"/>
      <name val="Arial"/>
    </font>
    <font>
      <b/>
      <sz val="8.85"/>
      <color rgb="FF000000"/>
      <name val="Arial"/>
    </font>
    <font>
      <sz val="8.85"/>
      <color rgb="FF000000"/>
      <name val="Times New Roman"/>
    </font>
    <font>
      <b/>
      <sz val="10"/>
      <color rgb="FF000000"/>
      <name val="Times New Roman"/>
    </font>
    <font>
      <sz val="10"/>
      <color rgb="FF000000"/>
      <name val="Tahoma"/>
    </font>
    <font>
      <sz val="8.85"/>
      <color rgb="FFFF0000"/>
      <name val="Times New Roman"/>
    </font>
    <font>
      <sz val="8.25"/>
      <color rgb="FFFF0000"/>
      <name val="Microsoft Sans Serif"/>
    </font>
    <font>
      <sz val="8.25"/>
      <color rgb="FF000000"/>
      <name val="Microsoft Sans Serif"/>
      <family val="2"/>
    </font>
  </fonts>
  <fills count="4">
    <fill>
      <patternFill patternType="none"/>
    </fill>
    <fill>
      <patternFill patternType="gray125"/>
    </fill>
    <fill>
      <patternFill patternType="solid">
        <fgColor rgb="FFE2EFDA"/>
        <bgColor indexed="64"/>
      </patternFill>
    </fill>
    <fill>
      <patternFill patternType="solid">
        <fgColor rgb="FFFFFF00"/>
        <bgColor indexed="64"/>
      </patternFill>
    </fill>
  </fills>
  <borders count="4">
    <border>
      <left/>
      <right/>
      <top/>
      <bottom/>
      <diagonal/>
    </border>
    <border>
      <left/>
      <right/>
      <top/>
      <bottom style="thin">
        <color rgb="FF000000"/>
      </bottom>
      <diagonal/>
    </border>
    <border>
      <left/>
      <right/>
      <top style="thin">
        <color indexed="64"/>
      </top>
      <bottom/>
      <diagonal/>
    </border>
    <border>
      <left/>
      <right/>
      <top style="thin">
        <color rgb="FF000000"/>
      </top>
      <bottom/>
      <diagonal/>
    </border>
  </borders>
  <cellStyleXfs count="1">
    <xf numFmtId="0" fontId="0" fillId="0" borderId="0" applyAlignment="0"/>
  </cellStyleXfs>
  <cellXfs count="49">
    <xf numFmtId="0" fontId="0" fillId="0" borderId="0" xfId="0"/>
    <xf numFmtId="0" fontId="2" fillId="0" borderId="0" xfId="0" applyFont="1" applyAlignment="1">
      <alignment horizontal="center"/>
    </xf>
    <xf numFmtId="0" fontId="6" fillId="0" borderId="0" xfId="0" applyFont="1" applyAlignment="1">
      <alignment horizontal="center"/>
    </xf>
    <xf numFmtId="0" fontId="2" fillId="0" borderId="1" xfId="0" applyFont="1" applyBorder="1" applyAlignment="1">
      <alignment horizontal="center"/>
    </xf>
    <xf numFmtId="0" fontId="5" fillId="0" borderId="0" xfId="0" applyFont="1" applyAlignment="1">
      <alignment horizontal="left"/>
    </xf>
    <xf numFmtId="0" fontId="1" fillId="0" borderId="0" xfId="0" applyFont="1" applyAlignment="1">
      <alignment horizontal="left"/>
    </xf>
    <xf numFmtId="164" fontId="1" fillId="0" borderId="0" xfId="0" applyNumberFormat="1" applyFont="1" applyAlignment="1">
      <alignment horizontal="right"/>
    </xf>
    <xf numFmtId="0" fontId="1" fillId="0" borderId="0" xfId="0" applyFont="1" applyAlignment="1">
      <alignment horizontal="right"/>
    </xf>
    <xf numFmtId="10" fontId="1" fillId="0" borderId="0" xfId="0" applyNumberFormat="1" applyFont="1" applyAlignment="1">
      <alignment horizontal="right"/>
    </xf>
    <xf numFmtId="0" fontId="0" fillId="0" borderId="0" xfId="0" applyAlignment="1">
      <alignment horizontal="left"/>
    </xf>
    <xf numFmtId="0" fontId="0" fillId="0" borderId="0" xfId="0" applyAlignment="1">
      <alignment horizontal="right"/>
    </xf>
    <xf numFmtId="39" fontId="1" fillId="0" borderId="0" xfId="0" applyNumberFormat="1" applyFont="1" applyAlignment="1">
      <alignment horizontal="right"/>
    </xf>
    <xf numFmtId="0" fontId="1" fillId="0" borderId="1" xfId="0" applyFont="1" applyBorder="1" applyAlignment="1">
      <alignment horizontal="right"/>
    </xf>
    <xf numFmtId="164" fontId="0" fillId="0" borderId="0" xfId="0" applyNumberFormat="1" applyAlignment="1">
      <alignment horizontal="right"/>
    </xf>
    <xf numFmtId="3" fontId="1" fillId="0" borderId="0" xfId="0" applyNumberFormat="1" applyFont="1" applyAlignment="1">
      <alignment horizontal="right"/>
    </xf>
    <xf numFmtId="0" fontId="1" fillId="0" borderId="2" xfId="0" applyFont="1" applyBorder="1" applyAlignment="1">
      <alignment horizontal="right"/>
    </xf>
    <xf numFmtId="39" fontId="0" fillId="0" borderId="0" xfId="0" applyNumberFormat="1" applyAlignment="1">
      <alignment horizontal="right"/>
    </xf>
    <xf numFmtId="164" fontId="7" fillId="0" borderId="0" xfId="0" applyNumberFormat="1" applyFont="1" applyAlignment="1">
      <alignment horizontal="right"/>
    </xf>
    <xf numFmtId="39" fontId="7" fillId="0" borderId="0" xfId="0" applyNumberFormat="1" applyFont="1" applyAlignment="1">
      <alignment horizontal="right"/>
    </xf>
    <xf numFmtId="165" fontId="0" fillId="0" borderId="0" xfId="0" applyNumberFormat="1" applyAlignment="1">
      <alignment horizontal="right"/>
    </xf>
    <xf numFmtId="0" fontId="7" fillId="0" borderId="0" xfId="0" applyFont="1" applyAlignment="1">
      <alignment horizontal="right"/>
    </xf>
    <xf numFmtId="0" fontId="0" fillId="0" borderId="1" xfId="0" applyBorder="1" applyAlignment="1">
      <alignment horizontal="right"/>
    </xf>
    <xf numFmtId="0" fontId="7" fillId="0" borderId="1" xfId="0" applyFont="1" applyBorder="1" applyAlignment="1">
      <alignment horizontal="right"/>
    </xf>
    <xf numFmtId="8" fontId="1" fillId="0" borderId="0" xfId="0" applyNumberFormat="1" applyFont="1" applyAlignment="1">
      <alignment horizontal="right"/>
    </xf>
    <xf numFmtId="4" fontId="1" fillId="0" borderId="0" xfId="0" applyNumberFormat="1" applyFont="1" applyAlignment="1">
      <alignment horizontal="right"/>
    </xf>
    <xf numFmtId="0" fontId="5" fillId="2" borderId="0" xfId="0" applyFont="1" applyFill="1" applyAlignment="1">
      <alignment horizontal="left"/>
    </xf>
    <xf numFmtId="0" fontId="1" fillId="2" borderId="0" xfId="0" applyFont="1" applyFill="1" applyAlignment="1">
      <alignment horizontal="left"/>
    </xf>
    <xf numFmtId="39" fontId="1" fillId="2" borderId="0" xfId="0" applyNumberFormat="1" applyFont="1" applyFill="1" applyAlignment="1">
      <alignment horizontal="right"/>
    </xf>
    <xf numFmtId="0" fontId="1" fillId="2" borderId="0" xfId="0" applyFont="1" applyFill="1" applyAlignment="1">
      <alignment horizontal="right"/>
    </xf>
    <xf numFmtId="10" fontId="1" fillId="2" borderId="0" xfId="0" applyNumberFormat="1" applyFont="1" applyFill="1" applyAlignment="1">
      <alignment horizontal="right"/>
    </xf>
    <xf numFmtId="0" fontId="8" fillId="3" borderId="0" xfId="0" applyFont="1" applyFill="1" applyAlignment="1">
      <alignment horizontal="left"/>
    </xf>
    <xf numFmtId="0" fontId="9" fillId="3" borderId="0" xfId="0" applyFont="1" applyFill="1" applyAlignment="1">
      <alignment horizontal="left"/>
    </xf>
    <xf numFmtId="0" fontId="9" fillId="3" borderId="0" xfId="0" applyFont="1" applyFill="1" applyAlignment="1">
      <alignment horizontal="right"/>
    </xf>
    <xf numFmtId="39" fontId="9" fillId="3" borderId="0" xfId="0" applyNumberFormat="1" applyFont="1" applyFill="1" applyAlignment="1">
      <alignment horizontal="right"/>
    </xf>
    <xf numFmtId="10" fontId="9" fillId="3" borderId="0" xfId="0" applyNumberFormat="1" applyFont="1" applyFill="1" applyAlignment="1">
      <alignment horizontal="right"/>
    </xf>
    <xf numFmtId="0" fontId="0" fillId="3" borderId="0" xfId="0" applyFill="1" applyAlignment="1"/>
    <xf numFmtId="0" fontId="0" fillId="0" borderId="0" xfId="0" applyAlignment="1"/>
    <xf numFmtId="0" fontId="1" fillId="0" borderId="0" xfId="0" applyFont="1" applyAlignment="1"/>
    <xf numFmtId="0" fontId="10" fillId="0" borderId="0" xfId="0" applyFont="1" applyAlignment="1"/>
    <xf numFmtId="4" fontId="0" fillId="0" borderId="0" xfId="0" applyNumberFormat="1" applyAlignment="1"/>
    <xf numFmtId="0" fontId="0" fillId="0" borderId="3" xfId="0" applyBorder="1" applyAlignment="1">
      <alignment horizontal="right"/>
    </xf>
    <xf numFmtId="0" fontId="1" fillId="0" borderId="3" xfId="0" applyFont="1" applyBorder="1" applyAlignment="1">
      <alignment horizontal="right"/>
    </xf>
    <xf numFmtId="166" fontId="1" fillId="0" borderId="0" xfId="0" applyNumberFormat="1" applyFont="1" applyAlignment="1">
      <alignment horizontal="right"/>
    </xf>
    <xf numFmtId="39" fontId="1" fillId="0" borderId="1" xfId="0" applyNumberFormat="1" applyFont="1" applyBorder="1" applyAlignment="1">
      <alignment horizontal="right"/>
    </xf>
    <xf numFmtId="0" fontId="3" fillId="0" borderId="0" xfId="0" applyFont="1" applyAlignment="1">
      <alignment horizontal="center" wrapText="1"/>
    </xf>
    <xf numFmtId="0" fontId="4" fillId="0" borderId="0" xfId="0" applyFont="1" applyAlignment="1">
      <alignment horizontal="center" wrapText="1"/>
    </xf>
    <xf numFmtId="0" fontId="5" fillId="0" borderId="0" xfId="0" applyFont="1" applyAlignment="1">
      <alignment horizontal="left"/>
    </xf>
    <xf numFmtId="0" fontId="0" fillId="0" borderId="0" xfId="0" applyAlignment="1"/>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6"/>
  <sheetViews>
    <sheetView workbookViewId="0">
      <selection activeCell="E25" sqref="E25"/>
    </sheetView>
  </sheetViews>
  <sheetFormatPr defaultRowHeight="12.75"/>
  <cols>
    <col min="1" max="1" width="9" customWidth="1"/>
    <col min="2" max="2" width="3.33203125" customWidth="1"/>
    <col min="3" max="3" width="17.83203125" customWidth="1"/>
    <col min="4" max="4" width="15.83203125" customWidth="1"/>
    <col min="5" max="5" width="16" customWidth="1"/>
    <col min="6" max="11" width="14.5" customWidth="1"/>
    <col min="12" max="12" width="11.5" customWidth="1"/>
    <col min="13" max="13" width="30.6640625" customWidth="1"/>
  </cols>
  <sheetData>
    <row r="1" spans="1:13" ht="13.5">
      <c r="A1" s="44" t="s">
        <v>0</v>
      </c>
      <c r="B1" s="44"/>
      <c r="C1" s="44"/>
      <c r="D1" s="44"/>
      <c r="E1" s="44"/>
      <c r="F1" s="44"/>
      <c r="G1" s="44"/>
      <c r="H1" s="44"/>
      <c r="I1" s="44"/>
      <c r="J1" s="44"/>
      <c r="K1" s="44"/>
      <c r="L1" s="44"/>
      <c r="M1" s="44"/>
    </row>
    <row r="2" spans="1:13">
      <c r="A2" s="45" t="s">
        <v>1</v>
      </c>
      <c r="B2" s="45"/>
      <c r="C2" s="45"/>
      <c r="D2" s="45"/>
      <c r="E2" s="45"/>
      <c r="F2" s="45"/>
      <c r="G2" s="45"/>
      <c r="H2" s="45"/>
      <c r="I2" s="45"/>
      <c r="J2" s="45"/>
      <c r="K2" s="45"/>
      <c r="L2" s="45"/>
      <c r="M2" s="45"/>
    </row>
    <row r="3" spans="1:13">
      <c r="A3" s="45" t="s">
        <v>2</v>
      </c>
      <c r="B3" s="45"/>
      <c r="C3" s="45"/>
      <c r="D3" s="45"/>
      <c r="E3" s="45"/>
      <c r="F3" s="45"/>
      <c r="G3" s="45"/>
      <c r="H3" s="45"/>
      <c r="I3" s="45"/>
      <c r="J3" s="45"/>
      <c r="K3" s="45"/>
      <c r="L3" s="45"/>
      <c r="M3" s="45"/>
    </row>
    <row r="4" spans="1:13">
      <c r="C4" s="1" t="s">
        <v>3</v>
      </c>
      <c r="D4" s="1" t="s">
        <v>4</v>
      </c>
      <c r="E4" s="1" t="s">
        <v>5</v>
      </c>
      <c r="F4" s="1" t="s">
        <v>6</v>
      </c>
      <c r="G4" s="1" t="s">
        <v>7</v>
      </c>
      <c r="H4" s="1" t="s">
        <v>7</v>
      </c>
      <c r="I4" s="3" t="s">
        <v>7</v>
      </c>
      <c r="J4" s="3" t="s">
        <v>7</v>
      </c>
      <c r="K4" s="3" t="s">
        <v>7</v>
      </c>
    </row>
    <row r="5" spans="1:13">
      <c r="C5" s="2" t="s">
        <v>8</v>
      </c>
      <c r="D5" s="1" t="s">
        <v>9</v>
      </c>
      <c r="E5" s="1" t="s">
        <v>7</v>
      </c>
      <c r="F5" s="1" t="s">
        <v>10</v>
      </c>
      <c r="G5" s="1" t="s">
        <v>11</v>
      </c>
      <c r="H5" s="1" t="s">
        <v>12</v>
      </c>
      <c r="I5" s="3" t="s">
        <v>13</v>
      </c>
      <c r="J5" s="3" t="s">
        <v>14</v>
      </c>
      <c r="K5" s="3" t="s">
        <v>15</v>
      </c>
      <c r="L5" s="1" t="s">
        <v>16</v>
      </c>
    </row>
    <row r="6" spans="1:13">
      <c r="C6" s="2" t="s">
        <v>17</v>
      </c>
      <c r="D6" s="3" t="s">
        <v>18</v>
      </c>
      <c r="E6" s="3" t="s">
        <v>19</v>
      </c>
      <c r="F6" s="3" t="s">
        <v>17</v>
      </c>
      <c r="G6" s="3" t="s">
        <v>20</v>
      </c>
      <c r="H6" s="3" t="s">
        <v>20</v>
      </c>
      <c r="I6" s="3" t="s">
        <v>20</v>
      </c>
      <c r="J6" s="3" t="s">
        <v>20</v>
      </c>
      <c r="K6" s="3" t="s">
        <v>20</v>
      </c>
      <c r="L6" s="3" t="s">
        <v>21</v>
      </c>
      <c r="M6" s="3" t="s">
        <v>22</v>
      </c>
    </row>
    <row r="7" spans="1:13">
      <c r="A7" s="4" t="s">
        <v>23</v>
      </c>
      <c r="B7" s="5" t="s">
        <v>24</v>
      </c>
      <c r="C7" s="6" t="e">
        <f>'MSU INC. '!C20</f>
        <v>#REF!</v>
      </c>
      <c r="D7" s="6">
        <f>'MSU INC. '!D20</f>
        <v>-3980694.1</v>
      </c>
      <c r="E7" s="6">
        <v>-5867235.2549999999</v>
      </c>
      <c r="F7" s="7"/>
      <c r="G7" s="6">
        <f>'MSU INC. '!G20</f>
        <v>-1304665.0899999996</v>
      </c>
      <c r="H7" s="6">
        <v>-1188635.0900000001</v>
      </c>
      <c r="I7" s="6">
        <v>152325.19200000001</v>
      </c>
      <c r="J7" s="6">
        <v>46658.038</v>
      </c>
      <c r="K7" s="6">
        <v>369514.58</v>
      </c>
      <c r="L7" s="8">
        <v>0</v>
      </c>
      <c r="M7" s="6"/>
    </row>
    <row r="8" spans="1:13">
      <c r="A8" s="9"/>
      <c r="B8" s="9"/>
      <c r="C8" s="10"/>
      <c r="D8" s="10"/>
      <c r="E8" s="10"/>
      <c r="F8" s="10"/>
      <c r="G8" s="10"/>
      <c r="H8" s="10"/>
      <c r="I8" s="10"/>
      <c r="J8" s="10"/>
      <c r="K8" s="10"/>
      <c r="L8" s="10"/>
      <c r="M8" s="10"/>
    </row>
    <row r="9" spans="1:13">
      <c r="A9" s="5"/>
      <c r="B9" s="5"/>
      <c r="C9" s="7"/>
      <c r="D9" s="7"/>
      <c r="E9" s="7"/>
      <c r="F9" s="7"/>
      <c r="G9" s="7"/>
      <c r="H9" s="7"/>
      <c r="I9" s="7"/>
      <c r="J9" s="7"/>
      <c r="K9" s="7"/>
      <c r="L9" s="7"/>
      <c r="M9" s="7"/>
    </row>
    <row r="10" spans="1:13">
      <c r="A10" s="5"/>
      <c r="B10" s="5"/>
      <c r="C10" s="7"/>
      <c r="D10" s="7"/>
      <c r="E10" s="7"/>
      <c r="F10" s="7"/>
      <c r="G10" s="7"/>
      <c r="H10" s="7"/>
      <c r="I10" s="7"/>
      <c r="J10" s="7"/>
      <c r="K10" s="7"/>
      <c r="L10" s="7"/>
      <c r="M10" s="7"/>
    </row>
    <row r="11" spans="1:13">
      <c r="A11" s="5"/>
      <c r="B11" s="5"/>
      <c r="C11" s="7"/>
      <c r="D11" s="7"/>
      <c r="E11" s="7"/>
      <c r="F11" s="7"/>
      <c r="G11" s="7"/>
      <c r="H11" s="7"/>
      <c r="I11" s="7"/>
      <c r="J11" s="7"/>
      <c r="K11" s="7"/>
      <c r="L11" s="7"/>
      <c r="M11" s="7"/>
    </row>
    <row r="12" spans="1:13">
      <c r="A12" s="5"/>
      <c r="B12" s="5"/>
      <c r="C12" s="7"/>
      <c r="D12" s="7"/>
      <c r="E12" s="7"/>
      <c r="F12" s="7"/>
      <c r="G12" s="7"/>
      <c r="H12" s="7"/>
      <c r="I12" s="7"/>
      <c r="J12" s="7"/>
      <c r="K12" s="7"/>
      <c r="L12" s="7"/>
      <c r="M12" s="7"/>
    </row>
    <row r="13" spans="1:13">
      <c r="A13" s="5"/>
      <c r="B13" s="5"/>
      <c r="C13" s="7"/>
      <c r="D13" s="7"/>
      <c r="E13" s="7"/>
      <c r="F13" s="7"/>
      <c r="G13" s="7"/>
      <c r="H13" s="7"/>
      <c r="I13" s="7"/>
      <c r="J13" s="7"/>
      <c r="K13" s="7"/>
      <c r="L13" s="7"/>
      <c r="M13" s="7"/>
    </row>
    <row r="14" spans="1:13">
      <c r="A14" s="5"/>
      <c r="B14" s="5"/>
      <c r="C14" s="7"/>
      <c r="D14" s="7"/>
      <c r="E14" s="7"/>
      <c r="F14" s="7"/>
      <c r="G14" s="7"/>
      <c r="H14" s="7"/>
      <c r="I14" s="7"/>
      <c r="J14" s="7"/>
      <c r="K14" s="7"/>
      <c r="L14" s="7"/>
      <c r="M14" s="7"/>
    </row>
    <row r="15" spans="1:13">
      <c r="A15" s="5"/>
      <c r="B15" s="5"/>
      <c r="C15" s="7"/>
      <c r="D15" s="7"/>
      <c r="E15" s="7"/>
      <c r="F15" s="7"/>
      <c r="G15" s="7"/>
      <c r="H15" s="7"/>
      <c r="I15" s="7"/>
      <c r="J15" s="7"/>
      <c r="K15" s="7"/>
      <c r="L15" s="7"/>
      <c r="M15" s="7"/>
    </row>
    <row r="16" spans="1:13">
      <c r="A16" s="5"/>
      <c r="B16" s="5"/>
      <c r="C16" s="7"/>
      <c r="D16" s="7"/>
      <c r="E16" s="7"/>
      <c r="F16" s="7"/>
      <c r="G16" s="7"/>
      <c r="H16" s="7"/>
      <c r="I16" s="7"/>
      <c r="J16" s="7"/>
      <c r="K16" s="7"/>
      <c r="L16" s="7"/>
      <c r="M16" s="7"/>
    </row>
    <row r="17" spans="1:13">
      <c r="A17" s="5"/>
      <c r="B17" s="5"/>
      <c r="C17" s="7"/>
      <c r="D17" s="7"/>
      <c r="E17" s="7"/>
      <c r="F17" s="7"/>
      <c r="G17" s="7"/>
      <c r="H17" s="7"/>
      <c r="I17" s="7"/>
      <c r="J17" s="7"/>
      <c r="K17" s="7"/>
      <c r="L17" s="7"/>
      <c r="M17" s="7"/>
    </row>
    <row r="18" spans="1:13">
      <c r="A18" s="5"/>
      <c r="B18" s="5"/>
      <c r="C18" s="7"/>
      <c r="D18" s="7"/>
      <c r="E18" s="7"/>
      <c r="F18" s="7"/>
      <c r="G18" s="7"/>
      <c r="H18" s="7"/>
      <c r="I18" s="7"/>
      <c r="J18" s="7"/>
      <c r="K18" s="7"/>
      <c r="L18" s="7"/>
      <c r="M18" s="7"/>
    </row>
    <row r="19" spans="1:13">
      <c r="A19" s="5"/>
      <c r="B19" s="5"/>
      <c r="C19" s="7"/>
      <c r="D19" s="7"/>
      <c r="E19" s="7"/>
      <c r="F19" s="7"/>
      <c r="G19" s="7"/>
      <c r="H19" s="7"/>
      <c r="I19" s="7"/>
      <c r="J19" s="7"/>
      <c r="K19" s="7"/>
      <c r="L19" s="7"/>
      <c r="M19" s="7"/>
    </row>
    <row r="20" spans="1:13">
      <c r="A20" s="5"/>
      <c r="B20" s="5"/>
      <c r="C20" s="7"/>
      <c r="D20" s="7"/>
      <c r="E20" s="7"/>
      <c r="F20" s="7"/>
      <c r="G20" s="7"/>
      <c r="H20" s="7"/>
      <c r="I20" s="7"/>
      <c r="J20" s="7"/>
      <c r="K20" s="7"/>
      <c r="L20" s="7"/>
      <c r="M20" s="7"/>
    </row>
    <row r="21" spans="1:13">
      <c r="A21" s="5"/>
      <c r="B21" s="5"/>
      <c r="C21" s="7"/>
      <c r="D21" s="7"/>
      <c r="E21" s="7"/>
      <c r="F21" s="7"/>
      <c r="G21" s="7"/>
      <c r="H21" s="7"/>
      <c r="I21" s="7"/>
      <c r="J21" s="7"/>
      <c r="K21" s="7"/>
      <c r="L21" s="7"/>
      <c r="M21" s="7"/>
    </row>
    <row r="22" spans="1:13">
      <c r="A22" s="5"/>
      <c r="B22" s="5"/>
      <c r="C22" s="7"/>
      <c r="D22" s="7"/>
      <c r="E22" s="7"/>
      <c r="F22" s="7"/>
      <c r="G22" s="7"/>
      <c r="H22" s="7"/>
      <c r="I22" s="7"/>
      <c r="J22" s="7"/>
      <c r="K22" s="7"/>
      <c r="L22" s="7"/>
      <c r="M22" s="7"/>
    </row>
    <row r="23" spans="1:13">
      <c r="A23" s="5"/>
      <c r="B23" s="5"/>
      <c r="C23" s="7"/>
      <c r="D23" s="7"/>
      <c r="E23" s="7"/>
      <c r="F23" s="7"/>
      <c r="G23" s="7"/>
      <c r="H23" s="7"/>
      <c r="I23" s="7"/>
      <c r="J23" s="7"/>
      <c r="K23" s="7"/>
      <c r="L23" s="7"/>
      <c r="M23" s="7"/>
    </row>
    <row r="24" spans="1:13">
      <c r="A24" s="5"/>
      <c r="B24" s="5"/>
      <c r="C24" s="7"/>
      <c r="D24" s="7"/>
      <c r="E24" s="7"/>
      <c r="F24" s="7"/>
      <c r="G24" s="7"/>
      <c r="H24" s="7"/>
      <c r="I24" s="7"/>
      <c r="J24" s="7"/>
      <c r="K24" s="7"/>
      <c r="L24" s="7"/>
      <c r="M24" s="7"/>
    </row>
    <row r="25" spans="1:13">
      <c r="A25" s="5"/>
      <c r="B25" s="5"/>
      <c r="C25" s="7"/>
      <c r="D25" s="7"/>
      <c r="E25" s="7"/>
      <c r="F25" s="7"/>
      <c r="G25" s="7"/>
      <c r="H25" s="7"/>
      <c r="I25" s="7"/>
      <c r="J25" s="7"/>
      <c r="K25" s="7"/>
      <c r="L25" s="7"/>
      <c r="M25" s="7"/>
    </row>
    <row r="26" spans="1:13">
      <c r="A26" s="5"/>
      <c r="B26" s="5"/>
      <c r="C26" s="7"/>
      <c r="D26" s="7"/>
      <c r="E26" s="7"/>
      <c r="F26" s="7"/>
      <c r="G26" s="7"/>
      <c r="H26" s="7"/>
      <c r="I26" s="7"/>
      <c r="J26" s="7"/>
      <c r="K26" s="7"/>
      <c r="L26" s="7"/>
      <c r="M26" s="7"/>
    </row>
    <row r="27" spans="1:13">
      <c r="A27" s="5"/>
      <c r="B27" s="5"/>
      <c r="C27" s="7"/>
      <c r="D27" s="7"/>
      <c r="E27" s="7"/>
      <c r="F27" s="7"/>
      <c r="G27" s="7"/>
      <c r="H27" s="7"/>
      <c r="I27" s="7"/>
      <c r="J27" s="7"/>
      <c r="K27" s="7"/>
      <c r="L27" s="7"/>
      <c r="M27" s="7"/>
    </row>
    <row r="28" spans="1:13">
      <c r="A28" s="5"/>
      <c r="B28" s="5"/>
      <c r="C28" s="7"/>
      <c r="D28" s="7"/>
      <c r="E28" s="7"/>
      <c r="F28" s="7"/>
      <c r="G28" s="7"/>
      <c r="H28" s="7"/>
      <c r="I28" s="7"/>
      <c r="J28" s="7"/>
      <c r="K28" s="7"/>
      <c r="L28" s="7"/>
      <c r="M28" s="7"/>
    </row>
    <row r="29" spans="1:13">
      <c r="A29" s="5"/>
      <c r="B29" s="5"/>
      <c r="C29" s="7"/>
      <c r="D29" s="7"/>
      <c r="E29" s="7"/>
      <c r="F29" s="7"/>
      <c r="G29" s="7"/>
      <c r="H29" s="7"/>
      <c r="I29" s="7"/>
      <c r="J29" s="7"/>
      <c r="K29" s="7"/>
      <c r="L29" s="7"/>
      <c r="M29" s="7"/>
    </row>
    <row r="30" spans="1:13">
      <c r="A30" s="5"/>
      <c r="B30" s="5"/>
      <c r="C30" s="7"/>
      <c r="D30" s="7"/>
      <c r="E30" s="7"/>
      <c r="F30" s="7"/>
      <c r="G30" s="7"/>
      <c r="H30" s="7"/>
      <c r="I30" s="7"/>
      <c r="J30" s="7"/>
      <c r="K30" s="7"/>
      <c r="L30" s="7"/>
      <c r="M30" s="7"/>
    </row>
    <row r="31" spans="1:13">
      <c r="A31" s="5"/>
      <c r="B31" s="5"/>
      <c r="C31" s="7"/>
      <c r="D31" s="7"/>
      <c r="E31" s="7"/>
      <c r="F31" s="7"/>
      <c r="G31" s="7"/>
      <c r="H31" s="7"/>
      <c r="I31" s="7"/>
      <c r="J31" s="7"/>
      <c r="K31" s="7"/>
      <c r="L31" s="7"/>
      <c r="M31" s="7"/>
    </row>
    <row r="32" spans="1:13">
      <c r="A32" s="5"/>
      <c r="B32" s="5"/>
      <c r="C32" s="7"/>
      <c r="D32" s="7"/>
      <c r="E32" s="7"/>
      <c r="F32" s="7"/>
      <c r="G32" s="7"/>
      <c r="H32" s="7"/>
      <c r="I32" s="7"/>
      <c r="J32" s="7"/>
      <c r="K32" s="7"/>
      <c r="L32" s="7"/>
      <c r="M32" s="7"/>
    </row>
    <row r="33" spans="1:13">
      <c r="A33" s="5"/>
      <c r="B33" s="5"/>
      <c r="C33" s="7"/>
      <c r="D33" s="7"/>
      <c r="E33" s="7"/>
      <c r="F33" s="7"/>
      <c r="G33" s="7"/>
      <c r="H33" s="7"/>
      <c r="I33" s="7"/>
      <c r="J33" s="7"/>
      <c r="K33" s="7"/>
      <c r="L33" s="7"/>
      <c r="M33" s="7"/>
    </row>
    <row r="34" spans="1:13">
      <c r="A34" s="5"/>
      <c r="B34" s="5"/>
      <c r="C34" s="7"/>
      <c r="D34" s="7"/>
      <c r="E34" s="7"/>
      <c r="F34" s="7"/>
      <c r="G34" s="7"/>
      <c r="H34" s="7"/>
      <c r="I34" s="7"/>
      <c r="J34" s="7"/>
      <c r="K34" s="7"/>
      <c r="L34" s="7"/>
      <c r="M34" s="7"/>
    </row>
    <row r="35" spans="1:13">
      <c r="A35" s="5"/>
      <c r="B35" s="5"/>
      <c r="C35" s="7"/>
      <c r="D35" s="7"/>
      <c r="E35" s="7"/>
      <c r="F35" s="7"/>
      <c r="G35" s="7"/>
      <c r="H35" s="7"/>
      <c r="I35" s="7"/>
      <c r="J35" s="7"/>
      <c r="K35" s="7"/>
      <c r="L35" s="7"/>
      <c r="M35" s="7"/>
    </row>
    <row r="36" spans="1:13">
      <c r="A36" s="5"/>
      <c r="B36" s="5"/>
      <c r="C36" s="7"/>
      <c r="D36" s="7"/>
      <c r="E36" s="7"/>
      <c r="F36" s="7"/>
      <c r="G36" s="7"/>
      <c r="H36" s="7"/>
      <c r="I36" s="7"/>
      <c r="J36" s="7"/>
      <c r="K36" s="7"/>
      <c r="L36" s="7"/>
      <c r="M36" s="7"/>
    </row>
  </sheetData>
  <mergeCells count="3">
    <mergeCell ref="A1:M1"/>
    <mergeCell ref="A2:M2"/>
    <mergeCell ref="A3:M3"/>
  </mergeCells>
  <pageMargins left="0.75" right="0.75" top="0.75" bottom="0.75" header="0.03" footer="0.03"/>
  <pageSetup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M40"/>
  <sheetViews>
    <sheetView workbookViewId="0">
      <selection activeCell="I24" sqref="I24"/>
    </sheetView>
  </sheetViews>
  <sheetFormatPr defaultRowHeight="12.75"/>
  <cols>
    <col min="1" max="1" width="17.6640625" customWidth="1"/>
    <col min="2" max="2" width="24.6640625" bestFit="1" customWidth="1"/>
    <col min="3" max="3" width="12.6640625" customWidth="1"/>
    <col min="4" max="4" width="9.33203125" customWidth="1"/>
    <col min="5" max="5" width="9.83203125" customWidth="1"/>
    <col min="6" max="11" width="14.5" customWidth="1"/>
    <col min="12" max="12" width="11.5" customWidth="1"/>
    <col min="13" max="13" width="30.6640625" customWidth="1"/>
  </cols>
  <sheetData>
    <row r="1" spans="1:13" ht="13.5">
      <c r="A1" s="44" t="s">
        <v>0</v>
      </c>
      <c r="B1" s="44"/>
      <c r="C1" s="44"/>
      <c r="D1" s="44"/>
      <c r="E1" s="44"/>
      <c r="F1" s="44"/>
      <c r="G1" s="44"/>
      <c r="H1" s="44"/>
      <c r="I1" s="44"/>
      <c r="J1" s="44"/>
      <c r="K1" s="44"/>
      <c r="L1" s="44"/>
      <c r="M1" s="44"/>
    </row>
    <row r="2" spans="1:13">
      <c r="A2" s="45" t="s">
        <v>350</v>
      </c>
      <c r="B2" s="45"/>
      <c r="C2" s="45"/>
      <c r="D2" s="45"/>
      <c r="E2" s="45"/>
      <c r="F2" s="45"/>
      <c r="G2" s="45"/>
      <c r="H2" s="45"/>
      <c r="I2" s="45"/>
      <c r="J2" s="45"/>
      <c r="K2" s="45"/>
      <c r="L2" s="45"/>
      <c r="M2" s="45"/>
    </row>
    <row r="3" spans="1:13">
      <c r="A3" s="45" t="s">
        <v>2</v>
      </c>
      <c r="B3" s="45"/>
      <c r="C3" s="45"/>
      <c r="D3" s="45"/>
      <c r="E3" s="45"/>
      <c r="F3" s="45"/>
      <c r="G3" s="45"/>
      <c r="H3" s="45"/>
      <c r="I3" s="45"/>
      <c r="J3" s="45"/>
      <c r="K3" s="45"/>
      <c r="L3" s="45"/>
      <c r="M3" s="45"/>
    </row>
    <row r="4" spans="1:13">
      <c r="C4" s="1" t="s">
        <v>3</v>
      </c>
      <c r="D4" s="1" t="s">
        <v>4</v>
      </c>
      <c r="E4" s="1" t="s">
        <v>5</v>
      </c>
      <c r="F4" s="1" t="s">
        <v>6</v>
      </c>
      <c r="G4" s="1" t="s">
        <v>7</v>
      </c>
      <c r="H4" s="1" t="s">
        <v>7</v>
      </c>
      <c r="I4" s="3" t="s">
        <v>7</v>
      </c>
      <c r="J4" s="3" t="s">
        <v>7</v>
      </c>
      <c r="K4" s="3" t="s">
        <v>7</v>
      </c>
    </row>
    <row r="5" spans="1:13">
      <c r="C5" s="2" t="s">
        <v>8</v>
      </c>
      <c r="D5" s="1" t="s">
        <v>9</v>
      </c>
      <c r="E5" s="1" t="s">
        <v>7</v>
      </c>
      <c r="F5" s="1" t="s">
        <v>10</v>
      </c>
      <c r="G5" s="1" t="s">
        <v>11</v>
      </c>
      <c r="H5" s="1" t="s">
        <v>12</v>
      </c>
      <c r="I5" s="3" t="s">
        <v>13</v>
      </c>
      <c r="J5" s="3" t="s">
        <v>14</v>
      </c>
      <c r="K5" s="3" t="s">
        <v>15</v>
      </c>
      <c r="L5" s="1" t="s">
        <v>16</v>
      </c>
    </row>
    <row r="6" spans="1:13">
      <c r="C6" s="2" t="s">
        <v>17</v>
      </c>
      <c r="D6" s="3" t="s">
        <v>18</v>
      </c>
      <c r="E6" s="3" t="s">
        <v>19</v>
      </c>
      <c r="F6" s="3" t="s">
        <v>17</v>
      </c>
      <c r="G6" s="3" t="s">
        <v>20</v>
      </c>
      <c r="H6" s="3" t="s">
        <v>20</v>
      </c>
      <c r="I6" s="3" t="s">
        <v>20</v>
      </c>
      <c r="J6" s="3" t="s">
        <v>20</v>
      </c>
      <c r="K6" s="3" t="s">
        <v>20</v>
      </c>
      <c r="L6" s="3" t="s">
        <v>21</v>
      </c>
      <c r="M6" s="3" t="s">
        <v>22</v>
      </c>
    </row>
    <row r="7" spans="1:13">
      <c r="A7" s="9"/>
      <c r="B7" s="9"/>
      <c r="C7" s="10"/>
      <c r="D7" s="10"/>
      <c r="E7" s="10"/>
      <c r="F7" s="10"/>
      <c r="G7" s="10"/>
      <c r="H7" s="10"/>
      <c r="I7" s="10"/>
      <c r="J7" s="10"/>
      <c r="K7" s="10"/>
      <c r="L7" s="10"/>
      <c r="M7" s="10"/>
    </row>
    <row r="8" spans="1:13">
      <c r="A8" s="46" t="s">
        <v>25</v>
      </c>
      <c r="B8" s="47"/>
      <c r="C8" s="47"/>
      <c r="D8" s="47"/>
      <c r="E8" s="47"/>
      <c r="F8" s="47"/>
      <c r="G8" s="47"/>
      <c r="H8" s="47"/>
      <c r="I8" s="47"/>
      <c r="J8" s="47"/>
      <c r="K8" s="47"/>
      <c r="L8" s="47"/>
      <c r="M8" s="47"/>
    </row>
    <row r="9" spans="1:13">
      <c r="A9" s="4" t="s">
        <v>351</v>
      </c>
      <c r="B9" s="5" t="s">
        <v>352</v>
      </c>
      <c r="C9" s="16">
        <v>-30500</v>
      </c>
      <c r="D9" s="7"/>
      <c r="E9" s="11"/>
      <c r="F9" s="16">
        <v>-33500</v>
      </c>
      <c r="G9" s="11">
        <v>-28710.89</v>
      </c>
      <c r="H9" s="11">
        <v>-23490.73</v>
      </c>
      <c r="I9" s="11">
        <v>-31326.35</v>
      </c>
      <c r="J9" s="11">
        <v>-30739.33</v>
      </c>
      <c r="K9" s="11">
        <v>-34014.370000000003</v>
      </c>
      <c r="L9" s="8">
        <v>0</v>
      </c>
      <c r="M9" s="7"/>
    </row>
    <row r="10" spans="1:13">
      <c r="A10" s="4"/>
      <c r="B10" s="5"/>
      <c r="C10" s="12"/>
      <c r="D10" s="12"/>
      <c r="E10" s="12"/>
      <c r="F10" s="12"/>
      <c r="G10" s="12"/>
      <c r="H10" s="12"/>
      <c r="I10" s="12"/>
      <c r="J10" s="12"/>
      <c r="K10" s="12"/>
      <c r="L10" s="12"/>
      <c r="M10" s="12"/>
    </row>
    <row r="11" spans="1:13">
      <c r="A11" s="4"/>
      <c r="B11" s="5" t="s">
        <v>36</v>
      </c>
      <c r="C11" s="16">
        <v>-30500</v>
      </c>
      <c r="D11" s="7"/>
      <c r="E11" s="11"/>
      <c r="F11" s="16">
        <v>-33500</v>
      </c>
      <c r="G11" s="11">
        <v>-28710.89</v>
      </c>
      <c r="H11" s="11">
        <v>-23490.73</v>
      </c>
      <c r="I11" s="11">
        <v>-31326.35</v>
      </c>
      <c r="J11" s="11">
        <v>-30739.33</v>
      </c>
      <c r="K11" s="11">
        <v>-34014.370000000003</v>
      </c>
      <c r="L11" s="8">
        <v>0</v>
      </c>
      <c r="M11" s="7"/>
    </row>
    <row r="12" spans="1:13">
      <c r="A12" s="9"/>
      <c r="B12" s="9"/>
      <c r="C12" s="10"/>
      <c r="D12" s="10"/>
      <c r="E12" s="10"/>
      <c r="F12" s="10"/>
      <c r="G12" s="10"/>
      <c r="H12" s="10"/>
      <c r="I12" s="10"/>
      <c r="J12" s="10"/>
      <c r="K12" s="10"/>
      <c r="L12" s="10"/>
      <c r="M12" s="10"/>
    </row>
    <row r="13" spans="1:13">
      <c r="A13" s="5"/>
      <c r="B13" s="5"/>
      <c r="C13" s="7"/>
      <c r="D13" s="7"/>
      <c r="E13" s="7"/>
      <c r="F13" s="7"/>
      <c r="G13" s="7"/>
      <c r="H13" s="7"/>
      <c r="I13" s="7"/>
      <c r="J13" s="7"/>
      <c r="K13" s="7"/>
      <c r="L13" s="7"/>
      <c r="M13" s="7"/>
    </row>
    <row r="14" spans="1:13">
      <c r="A14" s="5"/>
      <c r="B14" s="5"/>
      <c r="C14" s="7"/>
      <c r="D14" s="7"/>
      <c r="E14" s="7"/>
      <c r="F14" s="7"/>
      <c r="G14" s="7"/>
      <c r="H14" s="7"/>
      <c r="I14" s="7"/>
      <c r="J14" s="7"/>
      <c r="K14" s="7"/>
      <c r="L14" s="7"/>
      <c r="M14" s="7"/>
    </row>
    <row r="15" spans="1:13">
      <c r="A15" s="5"/>
      <c r="B15" s="5"/>
      <c r="C15" s="7"/>
      <c r="D15" s="7"/>
      <c r="E15" s="7"/>
      <c r="F15" s="7"/>
      <c r="G15" s="7"/>
      <c r="H15" s="7"/>
      <c r="I15" s="7"/>
      <c r="J15" s="7"/>
      <c r="K15" s="7"/>
      <c r="L15" s="7"/>
      <c r="M15" s="7"/>
    </row>
    <row r="16" spans="1:13">
      <c r="A16" s="5"/>
      <c r="B16" s="5"/>
      <c r="C16" s="7"/>
      <c r="D16" s="7"/>
      <c r="E16" s="7"/>
      <c r="F16" s="7"/>
      <c r="G16" s="7"/>
      <c r="H16" s="7"/>
      <c r="I16" s="7"/>
      <c r="J16" s="7"/>
      <c r="K16" s="7"/>
      <c r="L16" s="7"/>
      <c r="M16" s="7"/>
    </row>
    <row r="17" spans="1:13">
      <c r="A17" s="5"/>
      <c r="B17" s="5"/>
      <c r="C17" s="7"/>
      <c r="D17" s="7"/>
      <c r="E17" s="7"/>
      <c r="F17" s="7"/>
      <c r="G17" s="7"/>
      <c r="H17" s="7"/>
      <c r="I17" s="7"/>
      <c r="J17" s="7"/>
      <c r="K17" s="7"/>
      <c r="L17" s="7"/>
      <c r="M17" s="7"/>
    </row>
    <row r="18" spans="1:13">
      <c r="A18" s="5"/>
      <c r="B18" s="5"/>
      <c r="C18" s="7"/>
      <c r="D18" s="7"/>
      <c r="E18" s="7"/>
      <c r="F18" s="7"/>
      <c r="G18" s="7"/>
      <c r="H18" s="7"/>
      <c r="I18" s="7"/>
      <c r="J18" s="7"/>
      <c r="K18" s="7"/>
      <c r="L18" s="7"/>
      <c r="M18" s="7"/>
    </row>
    <row r="19" spans="1:13">
      <c r="A19" s="5"/>
      <c r="B19" s="5"/>
      <c r="C19" s="7"/>
      <c r="D19" s="7"/>
      <c r="E19" s="7"/>
      <c r="F19" s="7"/>
      <c r="G19" s="7"/>
      <c r="H19" s="7"/>
      <c r="I19" s="7"/>
      <c r="J19" s="7"/>
      <c r="K19" s="7"/>
      <c r="L19" s="7"/>
      <c r="M19" s="7"/>
    </row>
    <row r="20" spans="1:13">
      <c r="A20" s="5"/>
      <c r="B20" s="5"/>
      <c r="C20" s="7"/>
      <c r="D20" s="7"/>
      <c r="E20" s="7"/>
      <c r="F20" s="7"/>
      <c r="G20" s="7"/>
      <c r="H20" s="7"/>
      <c r="I20" s="7"/>
      <c r="J20" s="7"/>
      <c r="K20" s="7"/>
      <c r="L20" s="7"/>
      <c r="M20" s="7"/>
    </row>
    <row r="21" spans="1:13">
      <c r="A21" s="5"/>
      <c r="B21" s="5"/>
      <c r="C21" s="7"/>
      <c r="D21" s="7"/>
      <c r="E21" s="7"/>
      <c r="F21" s="7"/>
      <c r="G21" s="7"/>
      <c r="H21" s="7"/>
      <c r="I21" s="7"/>
      <c r="J21" s="7"/>
      <c r="K21" s="7"/>
      <c r="L21" s="7"/>
      <c r="M21" s="7"/>
    </row>
    <row r="22" spans="1:13">
      <c r="A22" s="5"/>
      <c r="B22" s="5"/>
      <c r="C22" s="7"/>
      <c r="D22" s="7"/>
      <c r="E22" s="7"/>
      <c r="F22" s="7"/>
      <c r="G22" s="7"/>
      <c r="H22" s="7"/>
      <c r="I22" s="7"/>
      <c r="J22" s="7"/>
      <c r="K22" s="7"/>
      <c r="L22" s="7"/>
      <c r="M22" s="7"/>
    </row>
    <row r="23" spans="1:13">
      <c r="A23" s="5"/>
      <c r="B23" s="5"/>
      <c r="C23" s="7"/>
      <c r="D23" s="7"/>
      <c r="E23" s="7"/>
      <c r="F23" s="7"/>
      <c r="G23" s="7"/>
      <c r="H23" s="7"/>
      <c r="I23" s="7"/>
      <c r="J23" s="7"/>
      <c r="K23" s="7"/>
      <c r="L23" s="7"/>
      <c r="M23" s="7"/>
    </row>
    <row r="24" spans="1:13">
      <c r="A24" s="5"/>
      <c r="B24" s="5"/>
      <c r="C24" s="7"/>
      <c r="D24" s="7"/>
      <c r="E24" s="7"/>
      <c r="F24" s="7"/>
      <c r="G24" s="7"/>
      <c r="H24" s="7"/>
      <c r="I24" s="7"/>
      <c r="J24" s="7"/>
      <c r="K24" s="7"/>
      <c r="L24" s="7"/>
      <c r="M24" s="7"/>
    </row>
    <row r="25" spans="1:13">
      <c r="A25" s="5"/>
      <c r="B25" s="5"/>
      <c r="C25" s="7"/>
      <c r="D25" s="7"/>
      <c r="E25" s="7"/>
      <c r="F25" s="7"/>
      <c r="G25" s="7"/>
      <c r="H25" s="7"/>
      <c r="I25" s="7"/>
      <c r="J25" s="7"/>
      <c r="K25" s="7"/>
      <c r="L25" s="7"/>
      <c r="M25" s="7"/>
    </row>
    <row r="26" spans="1:13">
      <c r="A26" s="5"/>
      <c r="B26" s="5"/>
      <c r="C26" s="7"/>
      <c r="D26" s="7"/>
      <c r="E26" s="7"/>
      <c r="F26" s="7"/>
      <c r="G26" s="7"/>
      <c r="H26" s="7"/>
      <c r="I26" s="7"/>
      <c r="J26" s="7"/>
      <c r="K26" s="7"/>
      <c r="L26" s="7"/>
      <c r="M26" s="7"/>
    </row>
    <row r="27" spans="1:13">
      <c r="A27" s="5"/>
      <c r="B27" s="5"/>
      <c r="C27" s="7"/>
      <c r="D27" s="7"/>
      <c r="E27" s="7"/>
      <c r="F27" s="7"/>
      <c r="G27" s="7"/>
      <c r="H27" s="7"/>
      <c r="I27" s="7"/>
      <c r="J27" s="7"/>
      <c r="K27" s="7"/>
      <c r="L27" s="7"/>
      <c r="M27" s="7"/>
    </row>
    <row r="28" spans="1:13">
      <c r="A28" s="5"/>
      <c r="B28" s="5"/>
      <c r="C28" s="7"/>
      <c r="D28" s="7"/>
      <c r="E28" s="7"/>
      <c r="F28" s="7"/>
      <c r="G28" s="7"/>
      <c r="H28" s="7"/>
      <c r="I28" s="7"/>
      <c r="J28" s="7"/>
      <c r="K28" s="7"/>
      <c r="L28" s="7"/>
      <c r="M28" s="7"/>
    </row>
    <row r="29" spans="1:13">
      <c r="A29" s="5"/>
      <c r="B29" s="5"/>
      <c r="C29" s="7"/>
      <c r="D29" s="7"/>
      <c r="E29" s="7"/>
      <c r="F29" s="7"/>
      <c r="G29" s="7"/>
      <c r="H29" s="7"/>
      <c r="I29" s="7"/>
      <c r="J29" s="7"/>
      <c r="K29" s="7"/>
      <c r="L29" s="7"/>
      <c r="M29" s="7"/>
    </row>
    <row r="30" spans="1:13">
      <c r="A30" s="5"/>
      <c r="B30" s="5"/>
      <c r="C30" s="7"/>
      <c r="D30" s="7"/>
      <c r="E30" s="7"/>
      <c r="F30" s="7"/>
      <c r="G30" s="7"/>
      <c r="H30" s="7"/>
      <c r="I30" s="7"/>
      <c r="J30" s="7"/>
      <c r="K30" s="7"/>
      <c r="L30" s="7"/>
      <c r="M30" s="7"/>
    </row>
    <row r="31" spans="1:13">
      <c r="A31" s="5"/>
      <c r="B31" s="5"/>
      <c r="C31" s="7"/>
      <c r="D31" s="7"/>
      <c r="E31" s="7"/>
      <c r="F31" s="7"/>
      <c r="G31" s="7"/>
      <c r="H31" s="7"/>
      <c r="I31" s="7"/>
      <c r="J31" s="7"/>
      <c r="K31" s="7"/>
      <c r="L31" s="7"/>
      <c r="M31" s="7"/>
    </row>
    <row r="32" spans="1:13">
      <c r="A32" s="5"/>
      <c r="B32" s="5"/>
      <c r="C32" s="7"/>
      <c r="D32" s="7"/>
      <c r="E32" s="7"/>
      <c r="F32" s="7"/>
      <c r="G32" s="7"/>
      <c r="H32" s="7"/>
      <c r="I32" s="7"/>
      <c r="J32" s="7"/>
      <c r="K32" s="7"/>
      <c r="L32" s="7"/>
      <c r="M32" s="7"/>
    </row>
    <row r="33" spans="1:13">
      <c r="A33" s="5"/>
      <c r="B33" s="5"/>
      <c r="C33" s="7"/>
      <c r="D33" s="7"/>
      <c r="E33" s="7"/>
      <c r="F33" s="7"/>
      <c r="G33" s="7"/>
      <c r="H33" s="7"/>
      <c r="I33" s="7"/>
      <c r="J33" s="7"/>
      <c r="K33" s="7"/>
      <c r="L33" s="7"/>
      <c r="M33" s="7"/>
    </row>
    <row r="34" spans="1:13">
      <c r="A34" s="5"/>
      <c r="B34" s="5"/>
      <c r="C34" s="7"/>
      <c r="D34" s="7"/>
      <c r="E34" s="7"/>
      <c r="F34" s="7"/>
      <c r="G34" s="7"/>
      <c r="H34" s="7"/>
      <c r="I34" s="7"/>
      <c r="J34" s="7"/>
      <c r="K34" s="7"/>
      <c r="L34" s="7"/>
      <c r="M34" s="7"/>
    </row>
    <row r="35" spans="1:13">
      <c r="A35" s="5"/>
      <c r="B35" s="5"/>
      <c r="C35" s="7"/>
      <c r="D35" s="7"/>
      <c r="E35" s="7"/>
      <c r="F35" s="7"/>
      <c r="G35" s="7"/>
      <c r="H35" s="7"/>
      <c r="I35" s="7"/>
      <c r="J35" s="7"/>
      <c r="K35" s="7"/>
      <c r="L35" s="7"/>
      <c r="M35" s="7"/>
    </row>
    <row r="36" spans="1:13">
      <c r="A36" s="5"/>
      <c r="B36" s="5"/>
      <c r="C36" s="7"/>
      <c r="D36" s="7"/>
      <c r="E36" s="7"/>
      <c r="F36" s="7"/>
      <c r="G36" s="7"/>
      <c r="H36" s="7"/>
      <c r="I36" s="7"/>
      <c r="J36" s="7"/>
      <c r="K36" s="7"/>
      <c r="L36" s="7"/>
      <c r="M36" s="7"/>
    </row>
    <row r="37" spans="1:13">
      <c r="A37" s="5"/>
      <c r="B37" s="5"/>
      <c r="C37" s="7"/>
      <c r="D37" s="7"/>
      <c r="E37" s="7"/>
      <c r="F37" s="7"/>
      <c r="G37" s="7"/>
      <c r="H37" s="7"/>
      <c r="I37" s="7"/>
      <c r="J37" s="7"/>
      <c r="K37" s="7"/>
      <c r="L37" s="7"/>
      <c r="M37" s="7"/>
    </row>
    <row r="38" spans="1:13">
      <c r="A38" s="5"/>
      <c r="B38" s="5"/>
      <c r="C38" s="7"/>
      <c r="D38" s="7"/>
      <c r="E38" s="7"/>
      <c r="F38" s="7"/>
      <c r="G38" s="7"/>
      <c r="H38" s="7"/>
      <c r="I38" s="7"/>
      <c r="J38" s="7"/>
      <c r="K38" s="7"/>
      <c r="L38" s="7"/>
      <c r="M38" s="7"/>
    </row>
    <row r="39" spans="1:13">
      <c r="A39" s="5"/>
      <c r="B39" s="5"/>
      <c r="C39" s="7"/>
      <c r="D39" s="7"/>
      <c r="E39" s="7"/>
      <c r="F39" s="7"/>
      <c r="G39" s="7"/>
      <c r="H39" s="7"/>
      <c r="I39" s="7"/>
      <c r="J39" s="7"/>
      <c r="K39" s="7"/>
      <c r="L39" s="7"/>
      <c r="M39" s="7"/>
    </row>
    <row r="40" spans="1:13">
      <c r="A40" s="5"/>
      <c r="B40" s="5"/>
      <c r="C40" s="7"/>
      <c r="D40" s="7"/>
      <c r="E40" s="7"/>
      <c r="F40" s="7"/>
      <c r="G40" s="7"/>
      <c r="H40" s="7"/>
      <c r="I40" s="7"/>
      <c r="J40" s="7"/>
      <c r="K40" s="7"/>
      <c r="L40" s="7"/>
      <c r="M40" s="7"/>
    </row>
  </sheetData>
  <mergeCells count="4">
    <mergeCell ref="A1:M1"/>
    <mergeCell ref="A2:M2"/>
    <mergeCell ref="A3:M3"/>
    <mergeCell ref="A8:M8"/>
  </mergeCells>
  <pageMargins left="0.75" right="0.75" top="0.75" bottom="0.75" header="0.03" footer="0.03"/>
  <pageSetup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M36"/>
  <sheetViews>
    <sheetView workbookViewId="0">
      <selection activeCell="I12" sqref="I12"/>
    </sheetView>
  </sheetViews>
  <sheetFormatPr defaultRowHeight="12.75"/>
  <cols>
    <col min="1" max="1" width="9" customWidth="1"/>
    <col min="2" max="2" width="3.33203125" customWidth="1"/>
    <col min="3" max="3" width="12.6640625" customWidth="1"/>
    <col min="4" max="4" width="13.1640625" customWidth="1"/>
    <col min="5" max="5" width="13.33203125" customWidth="1"/>
    <col min="6" max="11" width="14.5" customWidth="1"/>
    <col min="12" max="12" width="11.5" customWidth="1"/>
    <col min="13" max="13" width="30.6640625" customWidth="1"/>
  </cols>
  <sheetData>
    <row r="1" spans="1:13" ht="13.5">
      <c r="A1" s="44" t="s">
        <v>0</v>
      </c>
      <c r="B1" s="44"/>
      <c r="C1" s="44"/>
      <c r="D1" s="44"/>
      <c r="E1" s="44"/>
      <c r="F1" s="44"/>
      <c r="G1" s="44"/>
      <c r="H1" s="44"/>
      <c r="I1" s="44"/>
      <c r="J1" s="44"/>
      <c r="K1" s="44"/>
      <c r="L1" s="44"/>
      <c r="M1" s="44"/>
    </row>
    <row r="2" spans="1:13">
      <c r="A2" s="45" t="s">
        <v>353</v>
      </c>
      <c r="B2" s="45"/>
      <c r="C2" s="45"/>
      <c r="D2" s="45"/>
      <c r="E2" s="45"/>
      <c r="F2" s="45"/>
      <c r="G2" s="45"/>
      <c r="H2" s="45"/>
      <c r="I2" s="45"/>
      <c r="J2" s="45"/>
      <c r="K2" s="45"/>
      <c r="L2" s="45"/>
      <c r="M2" s="45"/>
    </row>
    <row r="3" spans="1:13">
      <c r="A3" s="45" t="s">
        <v>2</v>
      </c>
      <c r="B3" s="45"/>
      <c r="C3" s="45"/>
      <c r="D3" s="45"/>
      <c r="E3" s="45"/>
      <c r="F3" s="45"/>
      <c r="G3" s="45"/>
      <c r="H3" s="45"/>
      <c r="I3" s="45"/>
      <c r="J3" s="45"/>
      <c r="K3" s="45"/>
      <c r="L3" s="45"/>
      <c r="M3" s="45"/>
    </row>
    <row r="4" spans="1:13">
      <c r="C4" s="1" t="s">
        <v>3</v>
      </c>
      <c r="D4" s="1" t="s">
        <v>4</v>
      </c>
      <c r="E4" s="1" t="s">
        <v>5</v>
      </c>
      <c r="F4" s="1" t="s">
        <v>6</v>
      </c>
      <c r="G4" s="1" t="s">
        <v>7</v>
      </c>
      <c r="H4" s="1" t="s">
        <v>7</v>
      </c>
      <c r="I4" s="3" t="s">
        <v>7</v>
      </c>
      <c r="J4" s="3" t="s">
        <v>7</v>
      </c>
      <c r="K4" s="3" t="s">
        <v>7</v>
      </c>
    </row>
    <row r="5" spans="1:13">
      <c r="C5" s="2" t="s">
        <v>8</v>
      </c>
      <c r="D5" s="1" t="s">
        <v>9</v>
      </c>
      <c r="E5" s="1" t="s">
        <v>7</v>
      </c>
      <c r="F5" s="1" t="s">
        <v>10</v>
      </c>
      <c r="G5" s="1" t="s">
        <v>11</v>
      </c>
      <c r="H5" s="1" t="s">
        <v>12</v>
      </c>
      <c r="I5" s="3" t="s">
        <v>13</v>
      </c>
      <c r="J5" s="3" t="s">
        <v>14</v>
      </c>
      <c r="K5" s="3" t="s">
        <v>15</v>
      </c>
      <c r="L5" s="1" t="s">
        <v>16</v>
      </c>
    </row>
    <row r="6" spans="1:13">
      <c r="C6" s="2" t="s">
        <v>17</v>
      </c>
      <c r="D6" s="3" t="s">
        <v>18</v>
      </c>
      <c r="E6" s="3" t="s">
        <v>19</v>
      </c>
      <c r="F6" s="3" t="s">
        <v>17</v>
      </c>
      <c r="G6" s="3" t="s">
        <v>20</v>
      </c>
      <c r="H6" s="3" t="s">
        <v>20</v>
      </c>
      <c r="I6" s="3" t="s">
        <v>20</v>
      </c>
      <c r="J6" s="3" t="s">
        <v>20</v>
      </c>
      <c r="K6" s="3" t="s">
        <v>20</v>
      </c>
      <c r="L6" s="3" t="s">
        <v>21</v>
      </c>
      <c r="M6" s="3" t="s">
        <v>22</v>
      </c>
    </row>
    <row r="7" spans="1:13">
      <c r="A7" s="4" t="s">
        <v>23</v>
      </c>
      <c r="B7" s="5" t="s">
        <v>24</v>
      </c>
      <c r="C7" s="6">
        <f>'CHILD CARE-B'!C43</f>
        <v>10711.050000000047</v>
      </c>
      <c r="D7" s="6">
        <v>15526.78</v>
      </c>
      <c r="E7" s="6">
        <v>23290.17</v>
      </c>
      <c r="F7" s="13">
        <v>37285</v>
      </c>
      <c r="G7" s="6">
        <v>23977.1</v>
      </c>
      <c r="H7" s="6">
        <v>-57635.438000000002</v>
      </c>
      <c r="I7" s="6">
        <v>50268.434999999998</v>
      </c>
      <c r="J7" s="6">
        <v>12618.92</v>
      </c>
      <c r="K7" s="6">
        <v>16245.9</v>
      </c>
      <c r="L7" s="8">
        <v>0</v>
      </c>
      <c r="M7" s="6"/>
    </row>
    <row r="8" spans="1:13">
      <c r="A8" s="9"/>
      <c r="B8" s="9"/>
      <c r="C8" s="10"/>
      <c r="D8" s="10"/>
      <c r="E8" s="10"/>
      <c r="F8" s="10"/>
      <c r="G8" s="10"/>
      <c r="H8" s="10"/>
      <c r="I8" s="10"/>
      <c r="J8" s="10"/>
      <c r="K8" s="10"/>
      <c r="L8" s="10"/>
      <c r="M8" s="10"/>
    </row>
    <row r="9" spans="1:13">
      <c r="A9" s="5"/>
      <c r="B9" s="5"/>
      <c r="C9" s="7"/>
      <c r="D9" s="7"/>
      <c r="E9" s="7"/>
      <c r="F9" s="7"/>
      <c r="G9" s="7"/>
      <c r="H9" s="7"/>
      <c r="I9" s="7"/>
      <c r="J9" s="7"/>
      <c r="K9" s="7"/>
      <c r="L9" s="7"/>
      <c r="M9" s="7"/>
    </row>
    <row r="10" spans="1:13">
      <c r="A10" s="5"/>
      <c r="B10" s="5"/>
      <c r="C10" s="7"/>
      <c r="D10" s="7"/>
      <c r="E10" s="7"/>
      <c r="F10" s="7"/>
      <c r="G10" s="7"/>
      <c r="H10" s="7"/>
      <c r="I10" s="7"/>
      <c r="J10" s="7"/>
      <c r="K10" s="7"/>
      <c r="L10" s="7"/>
      <c r="M10" s="7"/>
    </row>
    <row r="11" spans="1:13">
      <c r="A11" s="5"/>
      <c r="B11" s="5"/>
      <c r="C11" s="7"/>
      <c r="D11" s="7"/>
      <c r="E11" s="7"/>
      <c r="F11" s="7"/>
      <c r="G11" s="7"/>
      <c r="H11" s="7"/>
      <c r="I11" s="7"/>
      <c r="J11" s="7"/>
      <c r="K11" s="7"/>
      <c r="L11" s="7"/>
      <c r="M11" s="7"/>
    </row>
    <row r="12" spans="1:13">
      <c r="A12" s="5"/>
      <c r="B12" s="5"/>
      <c r="C12" s="7"/>
      <c r="D12" s="7"/>
      <c r="E12" s="7"/>
      <c r="F12" s="7"/>
      <c r="G12" s="7"/>
      <c r="H12" s="7"/>
      <c r="I12" s="7"/>
      <c r="J12" s="7"/>
      <c r="K12" s="7"/>
      <c r="L12" s="7"/>
      <c r="M12" s="7"/>
    </row>
    <row r="13" spans="1:13">
      <c r="A13" s="5"/>
      <c r="B13" s="5"/>
      <c r="C13" s="7"/>
      <c r="D13" s="7"/>
      <c r="E13" s="7"/>
      <c r="F13" s="7"/>
      <c r="G13" s="7"/>
      <c r="H13" s="7"/>
      <c r="I13" s="7"/>
      <c r="J13" s="7"/>
      <c r="K13" s="7"/>
      <c r="L13" s="7"/>
      <c r="M13" s="7"/>
    </row>
    <row r="14" spans="1:13">
      <c r="A14" s="5"/>
      <c r="B14" s="5"/>
      <c r="C14" s="7"/>
      <c r="D14" s="7"/>
      <c r="E14" s="7"/>
      <c r="F14" s="7"/>
      <c r="G14" s="7"/>
      <c r="H14" s="7"/>
      <c r="I14" s="7"/>
      <c r="J14" s="7"/>
      <c r="K14" s="7"/>
      <c r="L14" s="7"/>
      <c r="M14" s="7"/>
    </row>
    <row r="15" spans="1:13">
      <c r="A15" s="5"/>
      <c r="B15" s="5"/>
      <c r="C15" s="7"/>
      <c r="D15" s="7"/>
      <c r="E15" s="7"/>
      <c r="F15" s="7"/>
      <c r="G15" s="7"/>
      <c r="H15" s="7"/>
      <c r="I15" s="7"/>
      <c r="J15" s="7"/>
      <c r="K15" s="7"/>
      <c r="L15" s="7"/>
      <c r="M15" s="7"/>
    </row>
    <row r="16" spans="1:13">
      <c r="A16" s="5"/>
      <c r="B16" s="5"/>
      <c r="C16" s="7"/>
      <c r="D16" s="7"/>
      <c r="E16" s="7"/>
      <c r="F16" s="7"/>
      <c r="G16" s="7"/>
      <c r="H16" s="7"/>
      <c r="I16" s="7"/>
      <c r="J16" s="7"/>
      <c r="K16" s="7"/>
      <c r="L16" s="7"/>
      <c r="M16" s="7"/>
    </row>
    <row r="17" spans="1:13">
      <c r="A17" s="5"/>
      <c r="B17" s="5"/>
      <c r="C17" s="7"/>
      <c r="D17" s="7"/>
      <c r="E17" s="7"/>
      <c r="F17" s="7"/>
      <c r="G17" s="7"/>
      <c r="H17" s="7"/>
      <c r="I17" s="7"/>
      <c r="J17" s="7"/>
      <c r="K17" s="7"/>
      <c r="L17" s="7"/>
      <c r="M17" s="7"/>
    </row>
    <row r="18" spans="1:13">
      <c r="A18" s="5"/>
      <c r="B18" s="5"/>
      <c r="C18" s="7"/>
      <c r="D18" s="7"/>
      <c r="E18" s="7"/>
      <c r="F18" s="7"/>
      <c r="G18" s="7"/>
      <c r="H18" s="7"/>
      <c r="I18" s="7"/>
      <c r="J18" s="7"/>
      <c r="K18" s="7"/>
      <c r="L18" s="7"/>
      <c r="M18" s="7"/>
    </row>
    <row r="19" spans="1:13">
      <c r="A19" s="5"/>
      <c r="B19" s="5"/>
      <c r="C19" s="7"/>
      <c r="D19" s="7"/>
      <c r="E19" s="7"/>
      <c r="F19" s="7"/>
      <c r="G19" s="7"/>
      <c r="H19" s="7"/>
      <c r="I19" s="7"/>
      <c r="J19" s="7"/>
      <c r="K19" s="7"/>
      <c r="L19" s="7"/>
      <c r="M19" s="7"/>
    </row>
    <row r="20" spans="1:13">
      <c r="A20" s="5"/>
      <c r="B20" s="5"/>
      <c r="C20" s="7"/>
      <c r="D20" s="7"/>
      <c r="E20" s="7"/>
      <c r="F20" s="7"/>
      <c r="G20" s="7"/>
      <c r="H20" s="7"/>
      <c r="I20" s="7"/>
      <c r="J20" s="7"/>
      <c r="K20" s="7"/>
      <c r="L20" s="7"/>
      <c r="M20" s="7"/>
    </row>
    <row r="21" spans="1:13">
      <c r="A21" s="5"/>
      <c r="B21" s="5"/>
      <c r="C21" s="7"/>
      <c r="D21" s="7"/>
      <c r="E21" s="7"/>
      <c r="F21" s="7"/>
      <c r="G21" s="7"/>
      <c r="H21" s="7"/>
      <c r="I21" s="7"/>
      <c r="J21" s="7"/>
      <c r="K21" s="7"/>
      <c r="L21" s="7"/>
      <c r="M21" s="7"/>
    </row>
    <row r="22" spans="1:13">
      <c r="A22" s="5"/>
      <c r="B22" s="5"/>
      <c r="C22" s="7"/>
      <c r="D22" s="7"/>
      <c r="E22" s="7"/>
      <c r="F22" s="7"/>
      <c r="G22" s="7"/>
      <c r="H22" s="7"/>
      <c r="I22" s="7"/>
      <c r="J22" s="7"/>
      <c r="K22" s="7"/>
      <c r="L22" s="7"/>
      <c r="M22" s="7"/>
    </row>
    <row r="23" spans="1:13">
      <c r="A23" s="5"/>
      <c r="B23" s="5"/>
      <c r="C23" s="7"/>
      <c r="D23" s="7"/>
      <c r="E23" s="7"/>
      <c r="F23" s="7"/>
      <c r="G23" s="7"/>
      <c r="H23" s="7"/>
      <c r="I23" s="7"/>
      <c r="J23" s="7"/>
      <c r="K23" s="7"/>
      <c r="L23" s="7"/>
      <c r="M23" s="7"/>
    </row>
    <row r="24" spans="1:13">
      <c r="A24" s="5"/>
      <c r="B24" s="5"/>
      <c r="C24" s="7"/>
      <c r="D24" s="7"/>
      <c r="E24" s="7"/>
      <c r="F24" s="7"/>
      <c r="G24" s="7"/>
      <c r="H24" s="7"/>
      <c r="I24" s="7"/>
      <c r="J24" s="7"/>
      <c r="K24" s="7"/>
      <c r="L24" s="7"/>
      <c r="M24" s="7"/>
    </row>
    <row r="25" spans="1:13">
      <c r="A25" s="5"/>
      <c r="B25" s="5"/>
      <c r="C25" s="7"/>
      <c r="D25" s="7"/>
      <c r="E25" s="7"/>
      <c r="F25" s="7"/>
      <c r="G25" s="7"/>
      <c r="H25" s="7"/>
      <c r="I25" s="7"/>
      <c r="J25" s="7"/>
      <c r="K25" s="7"/>
      <c r="L25" s="7"/>
      <c r="M25" s="7"/>
    </row>
    <row r="26" spans="1:13">
      <c r="A26" s="5"/>
      <c r="B26" s="5"/>
      <c r="C26" s="7"/>
      <c r="D26" s="7"/>
      <c r="E26" s="7"/>
      <c r="F26" s="7"/>
      <c r="G26" s="7"/>
      <c r="H26" s="7"/>
      <c r="I26" s="7"/>
      <c r="J26" s="7"/>
      <c r="K26" s="7"/>
      <c r="L26" s="7"/>
      <c r="M26" s="7"/>
    </row>
    <row r="27" spans="1:13">
      <c r="A27" s="5"/>
      <c r="B27" s="5"/>
      <c r="C27" s="7"/>
      <c r="D27" s="7"/>
      <c r="E27" s="7"/>
      <c r="F27" s="7"/>
      <c r="G27" s="7"/>
      <c r="H27" s="7"/>
      <c r="I27" s="7"/>
      <c r="J27" s="7"/>
      <c r="K27" s="7"/>
      <c r="L27" s="7"/>
      <c r="M27" s="7"/>
    </row>
    <row r="28" spans="1:13">
      <c r="A28" s="5"/>
      <c r="B28" s="5"/>
      <c r="C28" s="7"/>
      <c r="D28" s="7"/>
      <c r="E28" s="7"/>
      <c r="F28" s="7"/>
      <c r="G28" s="7"/>
      <c r="H28" s="7"/>
      <c r="I28" s="7"/>
      <c r="J28" s="7"/>
      <c r="K28" s="7"/>
      <c r="L28" s="7"/>
      <c r="M28" s="7"/>
    </row>
    <row r="29" spans="1:13">
      <c r="A29" s="5"/>
      <c r="B29" s="5"/>
      <c r="C29" s="7"/>
      <c r="D29" s="7"/>
      <c r="E29" s="7"/>
      <c r="F29" s="7"/>
      <c r="G29" s="7"/>
      <c r="H29" s="7"/>
      <c r="I29" s="7"/>
      <c r="J29" s="7"/>
      <c r="K29" s="7"/>
      <c r="L29" s="7"/>
      <c r="M29" s="7"/>
    </row>
    <row r="30" spans="1:13">
      <c r="A30" s="5"/>
      <c r="B30" s="5"/>
      <c r="C30" s="7"/>
      <c r="D30" s="7"/>
      <c r="E30" s="7"/>
      <c r="F30" s="7"/>
      <c r="G30" s="7"/>
      <c r="H30" s="7"/>
      <c r="I30" s="7"/>
      <c r="J30" s="7"/>
      <c r="K30" s="7"/>
      <c r="L30" s="7"/>
      <c r="M30" s="7"/>
    </row>
    <row r="31" spans="1:13">
      <c r="A31" s="5"/>
      <c r="B31" s="5"/>
      <c r="C31" s="7"/>
      <c r="D31" s="7"/>
      <c r="E31" s="7"/>
      <c r="F31" s="7"/>
      <c r="G31" s="7"/>
      <c r="H31" s="7"/>
      <c r="I31" s="7"/>
      <c r="J31" s="7"/>
      <c r="K31" s="7"/>
      <c r="L31" s="7"/>
      <c r="M31" s="7"/>
    </row>
    <row r="32" spans="1:13">
      <c r="A32" s="5"/>
      <c r="B32" s="5"/>
      <c r="C32" s="7"/>
      <c r="D32" s="7"/>
      <c r="E32" s="7"/>
      <c r="F32" s="7"/>
      <c r="G32" s="7"/>
      <c r="H32" s="7"/>
      <c r="I32" s="7"/>
      <c r="J32" s="7"/>
      <c r="K32" s="7"/>
      <c r="L32" s="7"/>
      <c r="M32" s="7"/>
    </row>
    <row r="33" spans="1:13">
      <c r="A33" s="5"/>
      <c r="B33" s="5"/>
      <c r="C33" s="7"/>
      <c r="D33" s="7"/>
      <c r="E33" s="7"/>
      <c r="F33" s="7"/>
      <c r="G33" s="7"/>
      <c r="H33" s="7"/>
      <c r="I33" s="7"/>
      <c r="J33" s="7"/>
      <c r="K33" s="7"/>
      <c r="L33" s="7"/>
      <c r="M33" s="7"/>
    </row>
    <row r="34" spans="1:13">
      <c r="A34" s="5"/>
      <c r="B34" s="5"/>
      <c r="C34" s="7"/>
      <c r="D34" s="7"/>
      <c r="E34" s="7"/>
      <c r="F34" s="7"/>
      <c r="G34" s="7"/>
      <c r="H34" s="7"/>
      <c r="I34" s="7"/>
      <c r="J34" s="7"/>
      <c r="K34" s="7"/>
      <c r="L34" s="7"/>
      <c r="M34" s="7"/>
    </row>
    <row r="35" spans="1:13">
      <c r="A35" s="5"/>
      <c r="B35" s="5"/>
      <c r="C35" s="7"/>
      <c r="D35" s="7"/>
      <c r="E35" s="7"/>
      <c r="F35" s="7"/>
      <c r="G35" s="7"/>
      <c r="H35" s="7"/>
      <c r="I35" s="7"/>
      <c r="J35" s="7"/>
      <c r="K35" s="7"/>
      <c r="L35" s="7"/>
      <c r="M35" s="7"/>
    </row>
    <row r="36" spans="1:13">
      <c r="A36" s="5"/>
      <c r="B36" s="5"/>
      <c r="C36" s="7"/>
      <c r="D36" s="7"/>
      <c r="E36" s="7"/>
      <c r="F36" s="7"/>
      <c r="G36" s="7"/>
      <c r="H36" s="7"/>
      <c r="I36" s="7"/>
      <c r="J36" s="7"/>
      <c r="K36" s="7"/>
      <c r="L36" s="7"/>
      <c r="M36" s="7"/>
    </row>
  </sheetData>
  <mergeCells count="3">
    <mergeCell ref="A1:M1"/>
    <mergeCell ref="A2:M2"/>
    <mergeCell ref="A3:M3"/>
  </mergeCells>
  <pageMargins left="0.75" right="0.75" top="0.75" bottom="0.75" header="0.03" footer="0.03"/>
  <pageSetup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M72"/>
  <sheetViews>
    <sheetView workbookViewId="0">
      <selection activeCell="J6" sqref="J6"/>
    </sheetView>
  </sheetViews>
  <sheetFormatPr defaultRowHeight="12.75"/>
  <cols>
    <col min="1" max="1" width="20.5" customWidth="1"/>
    <col min="2" max="2" width="39.1640625" customWidth="1"/>
    <col min="3" max="3" width="12.6640625" customWidth="1"/>
    <col min="4" max="4" width="14.83203125" customWidth="1"/>
    <col min="5" max="5" width="13.6640625" customWidth="1"/>
    <col min="6" max="11" width="14.5" customWidth="1"/>
    <col min="12" max="12" width="11.5" customWidth="1"/>
    <col min="13" max="13" width="30.6640625" customWidth="1"/>
  </cols>
  <sheetData>
    <row r="1" spans="1:13" ht="13.5">
      <c r="A1" s="44" t="s">
        <v>0</v>
      </c>
      <c r="B1" s="44"/>
      <c r="C1" s="44"/>
      <c r="D1" s="44"/>
      <c r="E1" s="44"/>
      <c r="F1" s="44"/>
      <c r="G1" s="44"/>
      <c r="H1" s="44"/>
      <c r="I1" s="44"/>
      <c r="J1" s="44"/>
      <c r="K1" s="44"/>
      <c r="L1" s="44"/>
      <c r="M1" s="44"/>
    </row>
    <row r="2" spans="1:13">
      <c r="A2" s="45" t="s">
        <v>354</v>
      </c>
      <c r="B2" s="45"/>
      <c r="C2" s="45"/>
      <c r="D2" s="45"/>
      <c r="E2" s="45"/>
      <c r="F2" s="45"/>
      <c r="G2" s="45"/>
      <c r="H2" s="45"/>
      <c r="I2" s="45"/>
      <c r="J2" s="45"/>
      <c r="K2" s="45"/>
      <c r="L2" s="45"/>
      <c r="M2" s="45"/>
    </row>
    <row r="3" spans="1:13">
      <c r="A3" s="45" t="s">
        <v>2</v>
      </c>
      <c r="B3" s="45"/>
      <c r="C3" s="45"/>
      <c r="D3" s="45"/>
      <c r="E3" s="45"/>
      <c r="F3" s="45"/>
      <c r="G3" s="45"/>
      <c r="H3" s="45"/>
      <c r="I3" s="45"/>
      <c r="J3" s="45"/>
      <c r="K3" s="45"/>
      <c r="L3" s="45"/>
      <c r="M3" s="45"/>
    </row>
    <row r="4" spans="1:13">
      <c r="C4" s="1" t="s">
        <v>3</v>
      </c>
      <c r="D4" s="1" t="s">
        <v>4</v>
      </c>
      <c r="E4" s="1" t="s">
        <v>5</v>
      </c>
      <c r="F4" s="1" t="s">
        <v>6</v>
      </c>
      <c r="G4" s="1" t="s">
        <v>7</v>
      </c>
      <c r="H4" s="1" t="s">
        <v>7</v>
      </c>
      <c r="I4" s="3" t="s">
        <v>7</v>
      </c>
      <c r="J4" s="3" t="s">
        <v>7</v>
      </c>
      <c r="K4" s="3" t="s">
        <v>7</v>
      </c>
    </row>
    <row r="5" spans="1:13">
      <c r="C5" s="2" t="s">
        <v>8</v>
      </c>
      <c r="D5" s="1" t="s">
        <v>9</v>
      </c>
      <c r="E5" s="1" t="s">
        <v>7</v>
      </c>
      <c r="F5" s="1" t="s">
        <v>10</v>
      </c>
      <c r="G5" s="1" t="s">
        <v>11</v>
      </c>
      <c r="H5" s="1" t="s">
        <v>12</v>
      </c>
      <c r="I5" s="3" t="s">
        <v>13</v>
      </c>
      <c r="J5" s="3" t="s">
        <v>14</v>
      </c>
      <c r="K5" s="3" t="s">
        <v>15</v>
      </c>
      <c r="L5" s="1" t="s">
        <v>16</v>
      </c>
    </row>
    <row r="6" spans="1:13">
      <c r="C6" s="2" t="s">
        <v>17</v>
      </c>
      <c r="D6" s="3" t="s">
        <v>18</v>
      </c>
      <c r="E6" s="3" t="s">
        <v>19</v>
      </c>
      <c r="F6" s="3" t="s">
        <v>17</v>
      </c>
      <c r="G6" s="3" t="s">
        <v>20</v>
      </c>
      <c r="H6" s="3" t="s">
        <v>20</v>
      </c>
      <c r="I6" s="3" t="s">
        <v>20</v>
      </c>
      <c r="J6" s="3" t="s">
        <v>20</v>
      </c>
      <c r="K6" s="3" t="s">
        <v>20</v>
      </c>
      <c r="L6" s="3" t="s">
        <v>21</v>
      </c>
      <c r="M6" s="3" t="s">
        <v>22</v>
      </c>
    </row>
    <row r="7" spans="1:13">
      <c r="A7" s="9"/>
      <c r="B7" s="9"/>
      <c r="C7" s="10"/>
      <c r="D7" s="10"/>
      <c r="E7" s="10"/>
      <c r="F7" s="10"/>
      <c r="G7" s="10"/>
      <c r="H7" s="10"/>
      <c r="I7" s="10"/>
      <c r="J7" s="10"/>
      <c r="K7" s="10"/>
      <c r="L7" s="10"/>
      <c r="M7" s="10"/>
    </row>
    <row r="8" spans="1:13">
      <c r="A8" s="46" t="s">
        <v>25</v>
      </c>
      <c r="B8" s="47"/>
      <c r="C8" s="47"/>
      <c r="D8" s="47"/>
      <c r="E8" s="47"/>
      <c r="F8" s="47"/>
      <c r="G8" s="47"/>
      <c r="H8" s="47"/>
      <c r="I8" s="47"/>
      <c r="J8" s="47"/>
      <c r="K8" s="47"/>
      <c r="L8" s="47"/>
      <c r="M8" s="47"/>
    </row>
    <row r="9" spans="1:13">
      <c r="A9" s="4" t="s">
        <v>355</v>
      </c>
      <c r="B9" s="5" t="s">
        <v>356</v>
      </c>
      <c r="C9" s="7">
        <v>-230709.24</v>
      </c>
      <c r="D9" s="11">
        <v>-336601.74</v>
      </c>
      <c r="E9" s="11">
        <v>-504902.61</v>
      </c>
      <c r="F9" s="7">
        <v>-528000</v>
      </c>
      <c r="G9" s="11">
        <v>-503411.21</v>
      </c>
      <c r="H9" s="11">
        <v>-312139.84000000003</v>
      </c>
      <c r="I9" s="11">
        <v>-418141.435</v>
      </c>
      <c r="J9" s="11">
        <v>-475810.33</v>
      </c>
      <c r="K9" s="11">
        <v>-421423.88</v>
      </c>
      <c r="L9" s="8">
        <v>0</v>
      </c>
      <c r="M9" s="7"/>
    </row>
    <row r="10" spans="1:13">
      <c r="A10" s="4"/>
      <c r="B10" s="5" t="s">
        <v>357</v>
      </c>
      <c r="C10" s="7">
        <v>-334099.92</v>
      </c>
      <c r="D10" s="11"/>
      <c r="E10" s="11"/>
      <c r="F10" s="7"/>
      <c r="G10" s="11"/>
      <c r="H10" s="11"/>
      <c r="I10" s="11"/>
      <c r="J10" s="11"/>
      <c r="K10" s="11"/>
      <c r="L10" s="8"/>
      <c r="M10" s="7"/>
    </row>
    <row r="11" spans="1:13">
      <c r="A11" s="4" t="s">
        <v>358</v>
      </c>
      <c r="B11" s="5" t="s">
        <v>359</v>
      </c>
      <c r="C11" s="7">
        <v>-68309.8</v>
      </c>
      <c r="D11" s="11">
        <v>-97208.35</v>
      </c>
      <c r="E11" s="11">
        <v>-145812.52499999999</v>
      </c>
      <c r="F11" s="7">
        <v>-100000</v>
      </c>
      <c r="G11" s="11">
        <v>-99458.55</v>
      </c>
      <c r="H11" s="11">
        <v>-29830.54</v>
      </c>
      <c r="I11" s="11">
        <v>-114385.51</v>
      </c>
      <c r="J11" s="11">
        <v>-132877.23000000001</v>
      </c>
      <c r="K11" s="11">
        <v>-149435.85999999999</v>
      </c>
      <c r="L11" s="8">
        <v>0</v>
      </c>
      <c r="M11" s="7"/>
    </row>
    <row r="12" spans="1:13">
      <c r="A12" s="4" t="s">
        <v>360</v>
      </c>
      <c r="B12" s="5" t="s">
        <v>361</v>
      </c>
      <c r="C12" s="7">
        <v>-318.87</v>
      </c>
      <c r="D12" s="11">
        <v>-400</v>
      </c>
      <c r="E12" s="11">
        <v>-600</v>
      </c>
      <c r="F12" s="7">
        <v>-250</v>
      </c>
      <c r="G12" s="11">
        <v>-525</v>
      </c>
      <c r="H12" s="11">
        <v>-325</v>
      </c>
      <c r="I12" s="11">
        <v>-50</v>
      </c>
      <c r="J12" s="11">
        <v>-100</v>
      </c>
      <c r="K12" s="7"/>
      <c r="L12" s="8">
        <v>0</v>
      </c>
      <c r="M12" s="7"/>
    </row>
    <row r="13" spans="1:13">
      <c r="A13" s="4"/>
      <c r="B13" s="5" t="s">
        <v>362</v>
      </c>
      <c r="C13" s="7">
        <v>-20045.650000000001</v>
      </c>
      <c r="D13" s="11"/>
      <c r="E13" s="11"/>
      <c r="F13" s="7"/>
      <c r="G13" s="11"/>
      <c r="H13" s="11"/>
      <c r="I13" s="11"/>
      <c r="J13" s="11"/>
      <c r="K13" s="7"/>
      <c r="L13" s="8"/>
      <c r="M13" s="7"/>
    </row>
    <row r="14" spans="1:13">
      <c r="A14" s="4"/>
      <c r="B14" s="5" t="s">
        <v>363</v>
      </c>
      <c r="C14" s="7">
        <v>-356.13</v>
      </c>
      <c r="D14" s="11"/>
      <c r="E14" s="11"/>
      <c r="F14" s="7"/>
      <c r="G14" s="11"/>
      <c r="H14" s="11"/>
      <c r="I14" s="11"/>
      <c r="J14" s="11"/>
      <c r="K14" s="7"/>
      <c r="L14" s="8"/>
      <c r="M14" s="7"/>
    </row>
    <row r="15" spans="1:13">
      <c r="A15" s="4" t="s">
        <v>364</v>
      </c>
      <c r="B15" s="5" t="s">
        <v>365</v>
      </c>
      <c r="C15" s="7"/>
      <c r="D15" s="7"/>
      <c r="E15" s="11"/>
      <c r="F15" s="7">
        <v>-4300</v>
      </c>
      <c r="G15" s="11">
        <v>-3990</v>
      </c>
      <c r="H15" s="7"/>
      <c r="I15" s="11">
        <v>-3920</v>
      </c>
      <c r="J15" s="11">
        <v>-3360</v>
      </c>
      <c r="K15" s="11">
        <v>-4788</v>
      </c>
      <c r="L15" s="8">
        <v>0</v>
      </c>
      <c r="M15" s="7"/>
    </row>
    <row r="16" spans="1:13">
      <c r="A16" s="4" t="s">
        <v>366</v>
      </c>
      <c r="B16" s="5" t="s">
        <v>367</v>
      </c>
      <c r="C16" s="7">
        <v>-135062.34</v>
      </c>
      <c r="D16" s="11">
        <v>-100674.34</v>
      </c>
      <c r="E16" s="11">
        <v>-151011.51</v>
      </c>
      <c r="F16" s="7">
        <v>-140000</v>
      </c>
      <c r="G16" s="11">
        <v>-132858.88</v>
      </c>
      <c r="H16" s="11">
        <v>-63696.87</v>
      </c>
      <c r="I16" s="11">
        <v>-147204.66</v>
      </c>
      <c r="J16" s="11">
        <v>-144896.39000000001</v>
      </c>
      <c r="K16" s="11">
        <v>-138355.07999999999</v>
      </c>
      <c r="L16" s="8">
        <v>0</v>
      </c>
      <c r="M16" s="7"/>
    </row>
    <row r="17" spans="1:13">
      <c r="A17" s="4" t="s">
        <v>368</v>
      </c>
      <c r="B17" s="5" t="s">
        <v>369</v>
      </c>
      <c r="C17" s="7">
        <v>-31000</v>
      </c>
      <c r="D17" s="11">
        <v>-20014.009999999998</v>
      </c>
      <c r="E17" s="11">
        <v>-30021.014999999999</v>
      </c>
      <c r="F17" s="7">
        <v>-34500</v>
      </c>
      <c r="G17" s="11">
        <v>-38598.1</v>
      </c>
      <c r="H17" s="11">
        <v>-95842.69</v>
      </c>
      <c r="I17" s="11">
        <v>-47174.5</v>
      </c>
      <c r="J17" s="11">
        <v>-49949.62</v>
      </c>
      <c r="K17" s="11">
        <v>-28920.42</v>
      </c>
      <c r="L17" s="8">
        <v>0</v>
      </c>
      <c r="M17" s="7"/>
    </row>
    <row r="18" spans="1:13">
      <c r="A18" s="4" t="s">
        <v>370</v>
      </c>
      <c r="B18" s="5" t="s">
        <v>371</v>
      </c>
      <c r="C18" s="7">
        <v>580</v>
      </c>
      <c r="D18" s="11">
        <v>1173.06</v>
      </c>
      <c r="E18" s="11">
        <v>1759.59</v>
      </c>
      <c r="F18" s="7">
        <v>550</v>
      </c>
      <c r="G18" s="11">
        <v>1153.93</v>
      </c>
      <c r="H18" s="11">
        <v>1161.6500000000001</v>
      </c>
      <c r="I18" s="11">
        <v>641.27</v>
      </c>
      <c r="J18" s="11">
        <v>469.03</v>
      </c>
      <c r="K18" s="11">
        <v>301.62</v>
      </c>
      <c r="L18" s="8">
        <v>0</v>
      </c>
      <c r="M18" s="7"/>
    </row>
    <row r="19" spans="1:13">
      <c r="A19" s="4" t="s">
        <v>372</v>
      </c>
      <c r="B19" s="5" t="s">
        <v>373</v>
      </c>
      <c r="C19" s="7"/>
      <c r="D19" s="11">
        <v>218.43</v>
      </c>
      <c r="E19" s="11">
        <v>327.64499999999998</v>
      </c>
      <c r="F19" s="7">
        <v>300</v>
      </c>
      <c r="G19" s="11">
        <v>633.61</v>
      </c>
      <c r="H19" s="11">
        <v>315.31</v>
      </c>
      <c r="I19" s="7"/>
      <c r="J19" s="7"/>
      <c r="K19" s="7"/>
      <c r="L19" s="8">
        <v>0</v>
      </c>
      <c r="M19" s="7"/>
    </row>
    <row r="20" spans="1:13">
      <c r="A20" s="4" t="s">
        <v>374</v>
      </c>
      <c r="B20" s="5" t="s">
        <v>375</v>
      </c>
      <c r="C20" s="7">
        <v>1575</v>
      </c>
      <c r="D20" s="11">
        <v>979.03</v>
      </c>
      <c r="E20" s="11">
        <v>1468.5450000000001</v>
      </c>
      <c r="F20" s="7">
        <v>2000</v>
      </c>
      <c r="G20" s="11">
        <v>1719.34</v>
      </c>
      <c r="H20" s="11">
        <v>1740.85</v>
      </c>
      <c r="I20" s="11">
        <v>2741.67</v>
      </c>
      <c r="J20" s="11">
        <v>2680.78</v>
      </c>
      <c r="K20" s="11">
        <v>2721.77</v>
      </c>
      <c r="L20" s="8">
        <v>0</v>
      </c>
      <c r="M20" s="7"/>
    </row>
    <row r="21" spans="1:13">
      <c r="A21" s="4" t="s">
        <v>376</v>
      </c>
      <c r="B21" s="5" t="s">
        <v>377</v>
      </c>
      <c r="C21" s="7">
        <v>3750</v>
      </c>
      <c r="D21" s="11">
        <v>2390.6799999999998</v>
      </c>
      <c r="E21" s="11">
        <v>3586.02</v>
      </c>
      <c r="F21" s="7">
        <v>3500</v>
      </c>
      <c r="G21" s="11">
        <v>2466.9699999999998</v>
      </c>
      <c r="H21" s="11">
        <v>2889.68</v>
      </c>
      <c r="I21" s="11">
        <v>1896.94</v>
      </c>
      <c r="J21" s="11">
        <v>2360.13</v>
      </c>
      <c r="K21" s="11">
        <v>4025.82</v>
      </c>
      <c r="L21" s="8">
        <v>0</v>
      </c>
      <c r="M21" s="7"/>
    </row>
    <row r="22" spans="1:13">
      <c r="A22" s="4" t="s">
        <v>378</v>
      </c>
      <c r="B22" s="5" t="s">
        <v>379</v>
      </c>
      <c r="C22" s="7">
        <v>1575</v>
      </c>
      <c r="D22" s="11">
        <v>911.93</v>
      </c>
      <c r="E22" s="11">
        <v>1367.895</v>
      </c>
      <c r="F22" s="7">
        <v>1500</v>
      </c>
      <c r="G22" s="11">
        <v>1749.79</v>
      </c>
      <c r="H22" s="11">
        <v>1718.54</v>
      </c>
      <c r="I22" s="11">
        <v>2379.11</v>
      </c>
      <c r="J22" s="11">
        <v>1823.49</v>
      </c>
      <c r="K22" s="11">
        <v>1538.65</v>
      </c>
      <c r="L22" s="8">
        <v>0</v>
      </c>
      <c r="M22" s="7"/>
    </row>
    <row r="23" spans="1:13">
      <c r="A23" s="4" t="s">
        <v>380</v>
      </c>
      <c r="B23" s="5" t="s">
        <v>381</v>
      </c>
      <c r="C23" s="7">
        <v>7600</v>
      </c>
      <c r="D23" s="11">
        <v>4800.96</v>
      </c>
      <c r="E23" s="11">
        <v>7201.44</v>
      </c>
      <c r="F23" s="7">
        <v>4500</v>
      </c>
      <c r="G23" s="11">
        <v>4950.24</v>
      </c>
      <c r="H23" s="11">
        <v>4500</v>
      </c>
      <c r="I23" s="11">
        <v>4500</v>
      </c>
      <c r="J23" s="11">
        <v>4500</v>
      </c>
      <c r="K23" s="11">
        <v>4500</v>
      </c>
      <c r="L23" s="8">
        <v>0</v>
      </c>
      <c r="M23" s="7"/>
    </row>
    <row r="24" spans="1:13">
      <c r="A24" s="4" t="s">
        <v>382</v>
      </c>
      <c r="B24" s="5" t="s">
        <v>383</v>
      </c>
      <c r="C24" s="7">
        <v>1800</v>
      </c>
      <c r="D24" s="11">
        <v>376.81</v>
      </c>
      <c r="E24" s="11">
        <v>565.21500000000003</v>
      </c>
      <c r="F24" s="7">
        <v>1800</v>
      </c>
      <c r="G24" s="11">
        <v>1122.46</v>
      </c>
      <c r="H24" s="11">
        <v>1284.46</v>
      </c>
      <c r="I24" s="11">
        <v>2217.54</v>
      </c>
      <c r="J24" s="11">
        <v>6509.18</v>
      </c>
      <c r="K24" s="11">
        <v>2910.26</v>
      </c>
      <c r="L24" s="8">
        <v>0</v>
      </c>
      <c r="M24" s="7"/>
    </row>
    <row r="25" spans="1:13">
      <c r="A25" s="4" t="s">
        <v>384</v>
      </c>
      <c r="B25" s="5" t="s">
        <v>385</v>
      </c>
      <c r="C25" s="7"/>
      <c r="D25" s="11">
        <v>158.19999999999999</v>
      </c>
      <c r="E25" s="11">
        <v>237.3</v>
      </c>
      <c r="F25" s="7"/>
      <c r="G25" s="7"/>
      <c r="H25" s="7"/>
      <c r="I25" s="7"/>
      <c r="J25" s="7"/>
      <c r="K25" s="7"/>
      <c r="L25" s="8">
        <v>0</v>
      </c>
      <c r="M25" s="7"/>
    </row>
    <row r="26" spans="1:13">
      <c r="A26" s="4" t="s">
        <v>386</v>
      </c>
      <c r="B26" s="5" t="s">
        <v>387</v>
      </c>
      <c r="C26" s="7">
        <v>23725</v>
      </c>
      <c r="D26" s="11">
        <v>15137.35</v>
      </c>
      <c r="E26" s="11">
        <v>22706.025000000001</v>
      </c>
      <c r="F26" s="7">
        <v>22300</v>
      </c>
      <c r="G26" s="11">
        <v>21732</v>
      </c>
      <c r="H26" s="11">
        <v>17581.59</v>
      </c>
      <c r="I26" s="11">
        <v>21546.44</v>
      </c>
      <c r="J26" s="11">
        <v>21802</v>
      </c>
      <c r="K26" s="11">
        <v>21732</v>
      </c>
      <c r="L26" s="8">
        <v>0</v>
      </c>
      <c r="M26" s="7"/>
    </row>
    <row r="27" spans="1:13">
      <c r="A27" s="4" t="s">
        <v>388</v>
      </c>
      <c r="B27" s="5" t="s">
        <v>389</v>
      </c>
      <c r="C27" s="7"/>
      <c r="D27" s="7"/>
      <c r="E27" s="11"/>
      <c r="F27" s="7">
        <v>260</v>
      </c>
      <c r="G27" s="11">
        <v>307.8</v>
      </c>
      <c r="H27" s="11">
        <v>307.8</v>
      </c>
      <c r="I27" s="11">
        <v>307.58</v>
      </c>
      <c r="J27" s="11">
        <v>307.8</v>
      </c>
      <c r="K27" s="11">
        <v>392.8</v>
      </c>
      <c r="L27" s="8">
        <v>0</v>
      </c>
      <c r="M27" s="7"/>
    </row>
    <row r="28" spans="1:13">
      <c r="A28" s="4" t="s">
        <v>390</v>
      </c>
      <c r="B28" s="5" t="s">
        <v>391</v>
      </c>
      <c r="C28" s="7">
        <v>315</v>
      </c>
      <c r="D28" s="11">
        <v>436.22</v>
      </c>
      <c r="E28" s="11">
        <v>654.33000000000004</v>
      </c>
      <c r="F28" s="7">
        <v>300</v>
      </c>
      <c r="G28" s="11">
        <v>318.99</v>
      </c>
      <c r="H28" s="11">
        <v>283.35000000000002</v>
      </c>
      <c r="I28" s="11">
        <v>243.8</v>
      </c>
      <c r="J28" s="11">
        <v>315</v>
      </c>
      <c r="K28" s="11">
        <v>203.4</v>
      </c>
      <c r="L28" s="8">
        <v>0</v>
      </c>
      <c r="M28" s="7"/>
    </row>
    <row r="29" spans="1:13">
      <c r="A29" s="4" t="s">
        <v>392</v>
      </c>
      <c r="B29" s="5" t="s">
        <v>393</v>
      </c>
      <c r="C29" s="7">
        <v>24750</v>
      </c>
      <c r="D29" s="11">
        <v>16366.45</v>
      </c>
      <c r="E29" s="11">
        <v>24549.674999999999</v>
      </c>
      <c r="F29" s="7">
        <v>22500</v>
      </c>
      <c r="G29" s="11">
        <v>19675.16</v>
      </c>
      <c r="H29" s="11">
        <v>11145.34</v>
      </c>
      <c r="I29" s="11">
        <v>18700.55</v>
      </c>
      <c r="J29" s="11">
        <v>21248.11</v>
      </c>
      <c r="K29" s="11">
        <v>21073.279999999999</v>
      </c>
      <c r="L29" s="8">
        <v>0</v>
      </c>
      <c r="M29" s="7"/>
    </row>
    <row r="30" spans="1:13">
      <c r="A30" s="4" t="s">
        <v>394</v>
      </c>
      <c r="B30" s="5" t="s">
        <v>395</v>
      </c>
      <c r="C30" s="7"/>
      <c r="D30" s="11">
        <v>886.95</v>
      </c>
      <c r="E30" s="11">
        <v>1330.425</v>
      </c>
      <c r="F30" s="7"/>
      <c r="G30" s="7"/>
      <c r="H30" s="7"/>
      <c r="I30" s="7"/>
      <c r="J30" s="7"/>
      <c r="K30" s="7"/>
      <c r="L30" s="8">
        <v>0</v>
      </c>
      <c r="M30" s="7"/>
    </row>
    <row r="31" spans="1:13">
      <c r="A31" s="4" t="s">
        <v>396</v>
      </c>
      <c r="B31" s="5" t="s">
        <v>397</v>
      </c>
      <c r="C31" s="7"/>
      <c r="D31" s="11">
        <v>120.55</v>
      </c>
      <c r="E31" s="11">
        <v>180.82499999999999</v>
      </c>
      <c r="F31" s="7"/>
      <c r="G31" s="11">
        <v>66.34</v>
      </c>
      <c r="H31" s="11">
        <v>45.18</v>
      </c>
      <c r="I31" s="7"/>
      <c r="J31" s="7"/>
      <c r="K31" s="7"/>
      <c r="L31" s="8">
        <v>0</v>
      </c>
      <c r="M31" s="7"/>
    </row>
    <row r="32" spans="1:13">
      <c r="A32" s="4" t="s">
        <v>398</v>
      </c>
      <c r="B32" s="5" t="s">
        <v>399</v>
      </c>
      <c r="C32" s="7">
        <v>6000</v>
      </c>
      <c r="D32" s="11">
        <v>8826.5499999999993</v>
      </c>
      <c r="E32" s="11">
        <v>13239.825000000001</v>
      </c>
      <c r="F32" s="7">
        <v>6000</v>
      </c>
      <c r="G32" s="11">
        <v>14875.54</v>
      </c>
      <c r="H32" s="11">
        <v>8948.09</v>
      </c>
      <c r="I32" s="11">
        <v>12590.2</v>
      </c>
      <c r="J32" s="11">
        <v>11051.98</v>
      </c>
      <c r="K32" s="11">
        <v>6400.91</v>
      </c>
      <c r="L32" s="8">
        <v>0</v>
      </c>
      <c r="M32" s="7"/>
    </row>
    <row r="33" spans="1:13">
      <c r="A33" s="4" t="s">
        <v>400</v>
      </c>
      <c r="B33" s="5" t="s">
        <v>401</v>
      </c>
      <c r="C33" s="7">
        <v>25000</v>
      </c>
      <c r="D33" s="11">
        <v>13464.94</v>
      </c>
      <c r="E33" s="11">
        <v>20197.41</v>
      </c>
      <c r="F33" s="7">
        <v>22200</v>
      </c>
      <c r="G33" s="11">
        <v>25017.33</v>
      </c>
      <c r="H33" s="11">
        <v>16870.63</v>
      </c>
      <c r="I33" s="11">
        <v>19147.849999999999</v>
      </c>
      <c r="J33" s="11">
        <v>22990.44</v>
      </c>
      <c r="K33" s="11">
        <v>17701.46</v>
      </c>
      <c r="L33" s="8">
        <v>0</v>
      </c>
      <c r="M33" s="7"/>
    </row>
    <row r="34" spans="1:13">
      <c r="A34" s="4" t="s">
        <v>402</v>
      </c>
      <c r="B34" s="5" t="s">
        <v>403</v>
      </c>
      <c r="C34" s="7">
        <v>300</v>
      </c>
      <c r="D34" s="11">
        <v>50</v>
      </c>
      <c r="E34" s="11">
        <v>75</v>
      </c>
      <c r="F34" s="7">
        <v>500</v>
      </c>
      <c r="G34" s="11">
        <v>-240</v>
      </c>
      <c r="H34" s="11">
        <v>1200</v>
      </c>
      <c r="I34" s="7"/>
      <c r="J34" s="7"/>
      <c r="K34" s="11">
        <v>667</v>
      </c>
      <c r="L34" s="8">
        <v>0</v>
      </c>
      <c r="M34" s="7"/>
    </row>
    <row r="35" spans="1:13">
      <c r="A35" s="4" t="s">
        <v>404</v>
      </c>
      <c r="B35" s="5" t="s">
        <v>405</v>
      </c>
      <c r="C35" s="7">
        <v>250</v>
      </c>
      <c r="D35" s="11">
        <v>166.8</v>
      </c>
      <c r="E35" s="11">
        <v>250.2</v>
      </c>
      <c r="F35" s="7"/>
      <c r="G35" s="11">
        <v>720.05</v>
      </c>
      <c r="H35" s="7"/>
      <c r="I35" s="11">
        <v>190</v>
      </c>
      <c r="J35" s="11">
        <v>400</v>
      </c>
      <c r="K35" s="11">
        <v>555</v>
      </c>
      <c r="L35" s="8">
        <v>0</v>
      </c>
      <c r="M35" s="7"/>
    </row>
    <row r="36" spans="1:13">
      <c r="A36" s="4" t="s">
        <v>406</v>
      </c>
      <c r="B36" s="5" t="s">
        <v>407</v>
      </c>
      <c r="C36" s="7">
        <v>649550</v>
      </c>
      <c r="D36" s="11">
        <v>449604.02</v>
      </c>
      <c r="E36" s="11">
        <v>674406.03</v>
      </c>
      <c r="F36" s="7">
        <v>684000</v>
      </c>
      <c r="G36" s="11">
        <v>743170.38</v>
      </c>
      <c r="H36" s="11">
        <v>657060.12</v>
      </c>
      <c r="I36" s="11">
        <v>665244.44999999995</v>
      </c>
      <c r="J36" s="11">
        <v>648758.57999999996</v>
      </c>
      <c r="K36" s="11">
        <v>605046.29</v>
      </c>
      <c r="L36" s="8">
        <v>0</v>
      </c>
      <c r="M36" s="7"/>
    </row>
    <row r="37" spans="1:13">
      <c r="A37" s="4" t="s">
        <v>408</v>
      </c>
      <c r="B37" s="5" t="s">
        <v>409</v>
      </c>
      <c r="C37" s="7"/>
      <c r="D37" s="7"/>
      <c r="E37" s="11"/>
      <c r="F37" s="7"/>
      <c r="G37" s="11">
        <v>-120128.59</v>
      </c>
      <c r="H37" s="11">
        <v>-384969.50799999997</v>
      </c>
      <c r="I37" s="11">
        <v>-43410.879999999997</v>
      </c>
      <c r="J37" s="7"/>
      <c r="K37" s="7"/>
      <c r="L37" s="8">
        <v>0</v>
      </c>
      <c r="M37" s="7"/>
    </row>
    <row r="38" spans="1:13">
      <c r="A38" s="4" t="s">
        <v>410</v>
      </c>
      <c r="B38" s="5" t="s">
        <v>411</v>
      </c>
      <c r="C38" s="7">
        <v>62343</v>
      </c>
      <c r="D38" s="11">
        <v>41790.620000000003</v>
      </c>
      <c r="E38" s="11">
        <v>62685.93</v>
      </c>
      <c r="F38" s="7">
        <v>59375</v>
      </c>
      <c r="G38" s="11">
        <v>59982.22</v>
      </c>
      <c r="H38" s="11">
        <v>52858.28</v>
      </c>
      <c r="I38" s="11">
        <v>55929.35</v>
      </c>
      <c r="J38" s="11">
        <v>57988.84</v>
      </c>
      <c r="K38" s="11">
        <v>53615.39</v>
      </c>
      <c r="L38" s="8">
        <v>0</v>
      </c>
      <c r="M38" s="7"/>
    </row>
    <row r="39" spans="1:13">
      <c r="A39" s="4" t="s">
        <v>412</v>
      </c>
      <c r="B39" s="5" t="s">
        <v>413</v>
      </c>
      <c r="C39" s="7">
        <v>10500</v>
      </c>
      <c r="D39" s="11">
        <v>6931.64</v>
      </c>
      <c r="E39" s="11">
        <v>10397.459999999999</v>
      </c>
      <c r="F39" s="7">
        <v>6750</v>
      </c>
      <c r="G39" s="11">
        <v>10427.18</v>
      </c>
      <c r="H39" s="11">
        <v>5041.95</v>
      </c>
      <c r="I39" s="11">
        <v>6524.42</v>
      </c>
      <c r="J39" s="11">
        <v>5242.01</v>
      </c>
      <c r="K39" s="11">
        <v>6284.93</v>
      </c>
      <c r="L39" s="8">
        <v>0</v>
      </c>
      <c r="M39" s="7"/>
    </row>
    <row r="40" spans="1:13">
      <c r="A40" s="4" t="s">
        <v>414</v>
      </c>
      <c r="B40" s="5" t="s">
        <v>415</v>
      </c>
      <c r="C40" s="7"/>
      <c r="D40" s="7"/>
      <c r="E40" s="11"/>
      <c r="F40" s="7"/>
      <c r="G40" s="7"/>
      <c r="H40" s="11">
        <v>34021.370000000003</v>
      </c>
      <c r="I40" s="7"/>
      <c r="J40" s="11">
        <v>292.35000000000002</v>
      </c>
      <c r="K40" s="7"/>
      <c r="L40" s="8">
        <v>0</v>
      </c>
      <c r="M40" s="7"/>
    </row>
    <row r="41" spans="1:13">
      <c r="A41" s="4" t="s">
        <v>416</v>
      </c>
      <c r="B41" s="5" t="s">
        <v>417</v>
      </c>
      <c r="C41" s="7">
        <v>11000</v>
      </c>
      <c r="D41" s="11">
        <v>5634.03</v>
      </c>
      <c r="E41" s="11">
        <v>8451.0450000000001</v>
      </c>
      <c r="F41" s="16">
        <v>6000</v>
      </c>
      <c r="G41" s="11">
        <v>13098.1</v>
      </c>
      <c r="H41" s="11">
        <v>10194.82</v>
      </c>
      <c r="I41" s="11">
        <v>9754.25</v>
      </c>
      <c r="J41" s="11">
        <v>10862.62</v>
      </c>
      <c r="K41" s="11">
        <v>9498.56</v>
      </c>
      <c r="L41" s="8">
        <v>0</v>
      </c>
      <c r="M41" s="7"/>
    </row>
    <row r="42" spans="1:13">
      <c r="A42" s="4"/>
      <c r="B42" s="5"/>
      <c r="C42" s="12"/>
      <c r="D42" s="12"/>
      <c r="E42" s="12"/>
      <c r="F42" s="12"/>
      <c r="G42" s="12"/>
      <c r="H42" s="12"/>
      <c r="I42" s="12"/>
      <c r="J42" s="12"/>
      <c r="K42" s="12"/>
      <c r="L42" s="12"/>
      <c r="M42" s="12"/>
    </row>
    <row r="43" spans="1:13">
      <c r="A43" s="4"/>
      <c r="B43" s="5" t="s">
        <v>36</v>
      </c>
      <c r="C43" s="23">
        <f>SUM(C9:C41)</f>
        <v>10711.050000000047</v>
      </c>
      <c r="D43" s="7">
        <f t="shared" ref="D43:K43" si="0">SUM(D9:D41)</f>
        <v>15526.780000000224</v>
      </c>
      <c r="E43" s="7">
        <f t="shared" si="0"/>
        <v>23290.169999999984</v>
      </c>
      <c r="F43" s="7">
        <f t="shared" si="0"/>
        <v>37285</v>
      </c>
      <c r="G43" s="7">
        <f t="shared" si="0"/>
        <v>23977.100000000064</v>
      </c>
      <c r="H43" s="7">
        <f t="shared" si="0"/>
        <v>-57635.437999999944</v>
      </c>
      <c r="I43" s="7">
        <f t="shared" si="0"/>
        <v>50268.434999999925</v>
      </c>
      <c r="J43" s="7">
        <f t="shared" si="0"/>
        <v>12608.769999999951</v>
      </c>
      <c r="K43" s="7">
        <f t="shared" si="0"/>
        <v>16245.900000000134</v>
      </c>
      <c r="L43" s="8">
        <v>0</v>
      </c>
      <c r="M43" s="7"/>
    </row>
    <row r="44" spans="1:13">
      <c r="A44" s="9"/>
      <c r="B44" s="9"/>
      <c r="C44" s="10"/>
      <c r="D44" s="10"/>
      <c r="E44" s="10"/>
      <c r="F44" s="10"/>
      <c r="G44" s="10"/>
      <c r="H44" s="10"/>
      <c r="I44" s="10"/>
      <c r="J44" s="10"/>
      <c r="K44" s="10"/>
      <c r="L44" s="10"/>
      <c r="M44" s="10"/>
    </row>
    <row r="45" spans="1:13">
      <c r="A45" s="5"/>
      <c r="B45" s="5"/>
      <c r="C45" s="7"/>
      <c r="D45" s="7"/>
      <c r="E45" s="7"/>
      <c r="F45" s="7"/>
      <c r="G45" s="7"/>
      <c r="H45" s="7"/>
      <c r="I45" s="7"/>
      <c r="J45" s="7"/>
      <c r="K45" s="7"/>
      <c r="L45" s="7"/>
      <c r="M45" s="7"/>
    </row>
    <row r="46" spans="1:13">
      <c r="A46" s="5"/>
      <c r="B46" s="5"/>
      <c r="C46" s="7"/>
      <c r="D46" s="7"/>
      <c r="E46" s="7"/>
      <c r="F46" s="7"/>
      <c r="G46" s="7"/>
      <c r="H46" s="7"/>
      <c r="I46" s="7"/>
      <c r="J46" s="7"/>
      <c r="K46" s="7"/>
      <c r="L46" s="7"/>
      <c r="M46" s="7"/>
    </row>
    <row r="47" spans="1:13">
      <c r="A47" s="5"/>
      <c r="B47" s="5"/>
      <c r="C47" s="7"/>
      <c r="D47" s="7"/>
      <c r="E47" s="7"/>
      <c r="F47" s="7"/>
      <c r="G47" s="7"/>
      <c r="H47" s="7"/>
      <c r="I47" s="7"/>
      <c r="J47" s="7"/>
      <c r="K47" s="7"/>
      <c r="L47" s="7"/>
      <c r="M47" s="7"/>
    </row>
    <row r="48" spans="1:13">
      <c r="A48" s="5"/>
      <c r="B48" s="5"/>
      <c r="C48" s="7"/>
      <c r="D48" s="7"/>
      <c r="E48" s="7"/>
      <c r="F48" s="7"/>
      <c r="G48" s="7"/>
      <c r="H48" s="7"/>
      <c r="I48" s="7"/>
      <c r="J48" s="7"/>
      <c r="K48" s="7"/>
      <c r="L48" s="7"/>
      <c r="M48" s="7"/>
    </row>
    <row r="49" spans="1:13">
      <c r="A49" s="5"/>
      <c r="B49" s="5"/>
      <c r="C49" s="7"/>
      <c r="D49" s="7"/>
      <c r="E49" s="7"/>
      <c r="F49" s="7"/>
      <c r="G49" s="7"/>
      <c r="H49" s="7"/>
      <c r="I49" s="7"/>
      <c r="J49" s="7"/>
      <c r="K49" s="7"/>
      <c r="L49" s="7"/>
      <c r="M49" s="7"/>
    </row>
    <row r="50" spans="1:13">
      <c r="A50" s="5"/>
      <c r="B50" s="5"/>
      <c r="C50" s="7"/>
      <c r="D50" s="7"/>
      <c r="E50" s="7"/>
      <c r="F50" s="7"/>
      <c r="G50" s="7"/>
      <c r="H50" s="7"/>
      <c r="I50" s="7"/>
      <c r="J50" s="7"/>
      <c r="K50" s="7"/>
      <c r="L50" s="7"/>
      <c r="M50" s="7"/>
    </row>
    <row r="51" spans="1:13">
      <c r="A51" s="5"/>
      <c r="B51" s="5"/>
      <c r="C51" s="7"/>
      <c r="D51" s="7"/>
      <c r="E51" s="7"/>
      <c r="F51" s="7"/>
      <c r="G51" s="7"/>
      <c r="H51" s="7"/>
      <c r="I51" s="7"/>
      <c r="J51" s="7"/>
      <c r="K51" s="7"/>
      <c r="L51" s="7"/>
      <c r="M51" s="7"/>
    </row>
    <row r="52" spans="1:13">
      <c r="A52" s="5"/>
      <c r="B52" s="5"/>
      <c r="C52" s="7"/>
      <c r="D52" s="7"/>
      <c r="E52" s="7"/>
      <c r="F52" s="7"/>
      <c r="G52" s="7"/>
      <c r="H52" s="7"/>
      <c r="I52" s="7"/>
      <c r="J52" s="7"/>
      <c r="K52" s="7"/>
      <c r="L52" s="7"/>
      <c r="M52" s="7"/>
    </row>
    <row r="53" spans="1:13">
      <c r="A53" s="5"/>
      <c r="B53" s="5"/>
      <c r="C53" s="7"/>
      <c r="D53" s="7"/>
      <c r="E53" s="7"/>
      <c r="F53" s="7"/>
      <c r="G53" s="7"/>
      <c r="H53" s="7"/>
      <c r="I53" s="7"/>
      <c r="J53" s="7"/>
      <c r="K53" s="7"/>
      <c r="L53" s="7"/>
      <c r="M53" s="7"/>
    </row>
    <row r="54" spans="1:13">
      <c r="A54" s="5"/>
      <c r="B54" s="5"/>
      <c r="C54" s="7"/>
      <c r="D54" s="7"/>
      <c r="E54" s="7"/>
      <c r="F54" s="7"/>
      <c r="G54" s="7"/>
      <c r="H54" s="7"/>
      <c r="I54" s="7"/>
      <c r="J54" s="7"/>
      <c r="K54" s="7"/>
      <c r="L54" s="7"/>
      <c r="M54" s="7"/>
    </row>
    <row r="55" spans="1:13">
      <c r="A55" s="5"/>
      <c r="B55" s="5"/>
      <c r="C55" s="7"/>
      <c r="D55" s="7"/>
      <c r="E55" s="7"/>
      <c r="F55" s="7"/>
      <c r="G55" s="7"/>
      <c r="H55" s="7"/>
      <c r="I55" s="7"/>
      <c r="J55" s="7"/>
      <c r="K55" s="7"/>
      <c r="L55" s="7"/>
      <c r="M55" s="7"/>
    </row>
    <row r="56" spans="1:13">
      <c r="A56" s="5"/>
      <c r="B56" s="5"/>
      <c r="C56" s="7"/>
      <c r="D56" s="7"/>
      <c r="E56" s="7"/>
      <c r="F56" s="7"/>
      <c r="G56" s="7"/>
      <c r="H56" s="7"/>
      <c r="I56" s="7"/>
      <c r="J56" s="7"/>
      <c r="K56" s="7"/>
      <c r="L56" s="7"/>
      <c r="M56" s="7"/>
    </row>
    <row r="57" spans="1:13">
      <c r="A57" s="5"/>
      <c r="B57" s="5"/>
      <c r="C57" s="7"/>
      <c r="D57" s="7"/>
      <c r="E57" s="7"/>
      <c r="F57" s="7"/>
      <c r="G57" s="7"/>
      <c r="H57" s="7"/>
      <c r="I57" s="7"/>
      <c r="J57" s="7"/>
      <c r="K57" s="7"/>
      <c r="L57" s="7"/>
      <c r="M57" s="7"/>
    </row>
    <row r="58" spans="1:13">
      <c r="A58" s="5"/>
      <c r="B58" s="5"/>
      <c r="C58" s="7"/>
      <c r="D58" s="7"/>
      <c r="E58" s="7"/>
      <c r="F58" s="7"/>
      <c r="G58" s="7"/>
      <c r="H58" s="7"/>
      <c r="I58" s="7"/>
      <c r="J58" s="7"/>
      <c r="K58" s="7"/>
      <c r="L58" s="7"/>
      <c r="M58" s="7"/>
    </row>
    <row r="59" spans="1:13">
      <c r="A59" s="5"/>
      <c r="B59" s="5"/>
      <c r="C59" s="7"/>
      <c r="D59" s="7"/>
      <c r="E59" s="7"/>
      <c r="F59" s="7"/>
      <c r="G59" s="7"/>
      <c r="H59" s="7"/>
      <c r="I59" s="7"/>
      <c r="J59" s="7"/>
      <c r="K59" s="7"/>
      <c r="L59" s="7"/>
      <c r="M59" s="7"/>
    </row>
    <row r="60" spans="1:13">
      <c r="A60" s="5"/>
      <c r="B60" s="5"/>
      <c r="C60" s="7"/>
      <c r="D60" s="7"/>
      <c r="E60" s="7"/>
      <c r="F60" s="7"/>
      <c r="G60" s="7"/>
      <c r="H60" s="7"/>
      <c r="I60" s="7"/>
      <c r="J60" s="7"/>
      <c r="K60" s="7"/>
      <c r="L60" s="7"/>
      <c r="M60" s="7"/>
    </row>
    <row r="61" spans="1:13">
      <c r="A61" s="5"/>
      <c r="B61" s="5"/>
      <c r="C61" s="7"/>
      <c r="D61" s="7"/>
      <c r="E61" s="7"/>
      <c r="F61" s="7"/>
      <c r="G61" s="7"/>
      <c r="H61" s="7"/>
      <c r="I61" s="7"/>
      <c r="J61" s="7"/>
      <c r="K61" s="7"/>
      <c r="L61" s="7"/>
      <c r="M61" s="7"/>
    </row>
    <row r="62" spans="1:13">
      <c r="A62" s="5"/>
      <c r="B62" s="5"/>
      <c r="C62" s="7"/>
      <c r="D62" s="7"/>
      <c r="E62" s="7"/>
      <c r="F62" s="7"/>
      <c r="G62" s="7"/>
      <c r="H62" s="7"/>
      <c r="I62" s="7"/>
      <c r="J62" s="7"/>
      <c r="K62" s="7"/>
      <c r="L62" s="7"/>
      <c r="M62" s="7"/>
    </row>
    <row r="63" spans="1:13">
      <c r="A63" s="5"/>
      <c r="B63" s="5"/>
      <c r="C63" s="7"/>
      <c r="D63" s="7"/>
      <c r="E63" s="7"/>
      <c r="F63" s="7"/>
      <c r="G63" s="7"/>
      <c r="H63" s="7"/>
      <c r="I63" s="7"/>
      <c r="J63" s="7"/>
      <c r="K63" s="7"/>
      <c r="L63" s="7"/>
      <c r="M63" s="7"/>
    </row>
    <row r="64" spans="1:13">
      <c r="A64" s="5"/>
      <c r="B64" s="5"/>
      <c r="C64" s="7"/>
      <c r="D64" s="7"/>
      <c r="E64" s="7"/>
      <c r="F64" s="7"/>
      <c r="G64" s="7"/>
      <c r="H64" s="7"/>
      <c r="I64" s="7"/>
      <c r="J64" s="7"/>
      <c r="K64" s="7"/>
      <c r="L64" s="7"/>
      <c r="M64" s="7"/>
    </row>
    <row r="65" spans="1:13">
      <c r="A65" s="5"/>
      <c r="B65" s="5"/>
      <c r="C65" s="7"/>
      <c r="D65" s="7"/>
      <c r="E65" s="7"/>
      <c r="F65" s="7"/>
      <c r="G65" s="7"/>
      <c r="H65" s="7"/>
      <c r="I65" s="7"/>
      <c r="J65" s="7"/>
      <c r="K65" s="7"/>
      <c r="L65" s="7"/>
      <c r="M65" s="7"/>
    </row>
    <row r="66" spans="1:13">
      <c r="A66" s="5"/>
      <c r="B66" s="5"/>
      <c r="C66" s="7"/>
      <c r="D66" s="7"/>
      <c r="E66" s="7"/>
      <c r="F66" s="7"/>
      <c r="G66" s="7"/>
      <c r="H66" s="7"/>
      <c r="I66" s="7"/>
      <c r="J66" s="7"/>
      <c r="K66" s="7"/>
      <c r="L66" s="7"/>
      <c r="M66" s="7"/>
    </row>
    <row r="67" spans="1:13">
      <c r="A67" s="5"/>
      <c r="B67" s="5"/>
      <c r="C67" s="7"/>
      <c r="D67" s="7"/>
      <c r="E67" s="7"/>
      <c r="F67" s="7"/>
      <c r="G67" s="7"/>
      <c r="H67" s="7"/>
      <c r="I67" s="7"/>
      <c r="J67" s="7"/>
      <c r="K67" s="7"/>
      <c r="L67" s="7"/>
      <c r="M67" s="7"/>
    </row>
    <row r="68" spans="1:13">
      <c r="A68" s="5"/>
      <c r="B68" s="5"/>
      <c r="C68" s="7"/>
      <c r="D68" s="7"/>
      <c r="E68" s="7"/>
      <c r="F68" s="7"/>
      <c r="G68" s="7"/>
      <c r="H68" s="7"/>
      <c r="I68" s="7"/>
      <c r="J68" s="7"/>
      <c r="K68" s="7"/>
      <c r="L68" s="7"/>
      <c r="M68" s="7"/>
    </row>
    <row r="69" spans="1:13">
      <c r="A69" s="5"/>
      <c r="B69" s="5"/>
      <c r="C69" s="7"/>
      <c r="D69" s="7"/>
      <c r="E69" s="7"/>
      <c r="F69" s="7"/>
      <c r="G69" s="7"/>
      <c r="H69" s="7"/>
      <c r="I69" s="7"/>
      <c r="J69" s="7"/>
      <c r="K69" s="7"/>
      <c r="L69" s="7"/>
      <c r="M69" s="7"/>
    </row>
    <row r="70" spans="1:13">
      <c r="A70" s="5"/>
      <c r="B70" s="5"/>
      <c r="C70" s="7"/>
      <c r="D70" s="7"/>
      <c r="E70" s="7"/>
      <c r="F70" s="7"/>
      <c r="G70" s="7"/>
      <c r="H70" s="7"/>
      <c r="I70" s="7"/>
      <c r="J70" s="7"/>
      <c r="K70" s="7"/>
      <c r="L70" s="7"/>
      <c r="M70" s="7"/>
    </row>
    <row r="71" spans="1:13">
      <c r="A71" s="5"/>
      <c r="B71" s="5"/>
      <c r="C71" s="7"/>
      <c r="D71" s="7"/>
      <c r="E71" s="7"/>
      <c r="F71" s="7"/>
      <c r="G71" s="7"/>
      <c r="H71" s="7"/>
      <c r="I71" s="7"/>
      <c r="J71" s="7"/>
      <c r="K71" s="7"/>
      <c r="L71" s="7"/>
      <c r="M71" s="7"/>
    </row>
    <row r="72" spans="1:13">
      <c r="A72" s="5"/>
      <c r="B72" s="5"/>
      <c r="C72" s="7"/>
      <c r="D72" s="7"/>
      <c r="E72" s="7"/>
      <c r="F72" s="7"/>
      <c r="G72" s="7"/>
      <c r="H72" s="7"/>
      <c r="I72" s="7"/>
      <c r="J72" s="7"/>
      <c r="K72" s="7"/>
      <c r="L72" s="7"/>
      <c r="M72" s="7"/>
    </row>
  </sheetData>
  <mergeCells count="4">
    <mergeCell ref="A1:M1"/>
    <mergeCell ref="A2:M2"/>
    <mergeCell ref="A3:M3"/>
    <mergeCell ref="A8:M8"/>
  </mergeCells>
  <pageMargins left="0.75" right="0.75" top="0.75" bottom="0.75" header="0.03" footer="0.03"/>
  <pageSetup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M36"/>
  <sheetViews>
    <sheetView workbookViewId="0">
      <selection activeCell="I5" sqref="I5"/>
    </sheetView>
  </sheetViews>
  <sheetFormatPr defaultRowHeight="12.75"/>
  <cols>
    <col min="1" max="1" width="9" customWidth="1"/>
    <col min="2" max="2" width="3.33203125" customWidth="1"/>
    <col min="3" max="3" width="13.6640625" bestFit="1" customWidth="1"/>
    <col min="4" max="4" width="17.6640625" customWidth="1"/>
    <col min="5" max="5" width="15.33203125" customWidth="1"/>
    <col min="6" max="11" width="14.5" customWidth="1"/>
    <col min="12" max="12" width="11.5" customWidth="1"/>
    <col min="13" max="13" width="30.6640625" customWidth="1"/>
  </cols>
  <sheetData>
    <row r="1" spans="1:13" ht="13.5">
      <c r="A1" s="44" t="s">
        <v>0</v>
      </c>
      <c r="B1" s="44"/>
      <c r="C1" s="44"/>
      <c r="D1" s="44"/>
      <c r="E1" s="44"/>
      <c r="F1" s="44"/>
      <c r="G1" s="44"/>
      <c r="H1" s="44"/>
      <c r="I1" s="44"/>
      <c r="J1" s="44"/>
      <c r="K1" s="44"/>
      <c r="L1" s="44"/>
      <c r="M1" s="44"/>
    </row>
    <row r="2" spans="1:13">
      <c r="A2" s="45" t="s">
        <v>418</v>
      </c>
      <c r="B2" s="45"/>
      <c r="C2" s="45"/>
      <c r="D2" s="45"/>
      <c r="E2" s="45"/>
      <c r="F2" s="45"/>
      <c r="G2" s="45"/>
      <c r="H2" s="45"/>
      <c r="I2" s="45"/>
      <c r="J2" s="45"/>
      <c r="K2" s="45"/>
      <c r="L2" s="45"/>
      <c r="M2" s="45"/>
    </row>
    <row r="3" spans="1:13">
      <c r="A3" s="45" t="s">
        <v>2</v>
      </c>
      <c r="B3" s="45"/>
      <c r="C3" s="45"/>
      <c r="D3" s="45"/>
      <c r="E3" s="45"/>
      <c r="F3" s="45"/>
      <c r="G3" s="45"/>
      <c r="H3" s="45"/>
      <c r="I3" s="45"/>
      <c r="J3" s="45"/>
      <c r="K3" s="45"/>
      <c r="L3" s="45"/>
      <c r="M3" s="45"/>
    </row>
    <row r="4" spans="1:13">
      <c r="C4" s="1" t="s">
        <v>3</v>
      </c>
      <c r="D4" s="1" t="s">
        <v>4</v>
      </c>
      <c r="E4" s="1" t="s">
        <v>5</v>
      </c>
      <c r="F4" s="1" t="s">
        <v>6</v>
      </c>
      <c r="G4" s="1" t="s">
        <v>7</v>
      </c>
      <c r="H4" s="1" t="s">
        <v>7</v>
      </c>
      <c r="I4" s="3" t="s">
        <v>7</v>
      </c>
      <c r="J4" s="3" t="s">
        <v>7</v>
      </c>
      <c r="K4" s="3" t="s">
        <v>7</v>
      </c>
    </row>
    <row r="5" spans="1:13">
      <c r="C5" s="2" t="s">
        <v>8</v>
      </c>
      <c r="D5" s="1" t="s">
        <v>9</v>
      </c>
      <c r="E5" s="1" t="s">
        <v>7</v>
      </c>
      <c r="F5" s="1" t="s">
        <v>10</v>
      </c>
      <c r="G5" s="1" t="s">
        <v>11</v>
      </c>
      <c r="H5" s="1" t="s">
        <v>12</v>
      </c>
      <c r="I5" s="3" t="s">
        <v>13</v>
      </c>
      <c r="J5" s="3" t="s">
        <v>14</v>
      </c>
      <c r="K5" s="3" t="s">
        <v>15</v>
      </c>
      <c r="L5" s="1" t="s">
        <v>16</v>
      </c>
    </row>
    <row r="6" spans="1:13">
      <c r="C6" s="2" t="s">
        <v>17</v>
      </c>
      <c r="D6" s="3" t="s">
        <v>18</v>
      </c>
      <c r="E6" s="3" t="s">
        <v>19</v>
      </c>
      <c r="F6" s="3" t="s">
        <v>17</v>
      </c>
      <c r="G6" s="3" t="s">
        <v>20</v>
      </c>
      <c r="H6" s="3" t="s">
        <v>20</v>
      </c>
      <c r="I6" s="3" t="s">
        <v>20</v>
      </c>
      <c r="J6" s="3" t="s">
        <v>20</v>
      </c>
      <c r="K6" s="3" t="s">
        <v>20</v>
      </c>
      <c r="L6" s="3" t="s">
        <v>21</v>
      </c>
      <c r="M6" s="3" t="s">
        <v>22</v>
      </c>
    </row>
    <row r="7" spans="1:13">
      <c r="A7" s="4" t="s">
        <v>23</v>
      </c>
      <c r="B7" s="5" t="s">
        <v>24</v>
      </c>
      <c r="C7" s="6">
        <f>'EFRT-C'!C31+'SHEC-C'!C23+'SWHAT-C'!C21+'MACCESS-C'!C22+'PCC-C'!C21+'MAROONS-C'!C26+'SPARK-C'!C20+'ADVOCACY-C'!B18+'CLUBS-C'!C28+'ELECTIONS-C'!C28+'EXECUTIVE-C'!C44++'MKTCOM-C'!C27+'TCHA-MAC-C'!C19+'DIVERSITY-C'!C22+'FCC-C'!C23+'FYC-C'!C19</f>
        <v>1692417.9133000001</v>
      </c>
      <c r="D7" s="17">
        <v>776974.73</v>
      </c>
      <c r="E7" s="6">
        <v>994108.35</v>
      </c>
      <c r="F7" s="13">
        <v>1611301.74</v>
      </c>
      <c r="G7" s="13">
        <v>998544.06</v>
      </c>
      <c r="H7" s="6">
        <v>954666.16</v>
      </c>
      <c r="I7" s="6">
        <v>1184715.99</v>
      </c>
      <c r="J7" s="6">
        <v>1385714.03</v>
      </c>
      <c r="K7" s="6">
        <v>1359583.97</v>
      </c>
      <c r="L7" s="8">
        <v>0</v>
      </c>
      <c r="M7" s="6"/>
    </row>
    <row r="8" spans="1:13">
      <c r="A8" s="9"/>
      <c r="B8" s="9"/>
      <c r="C8" s="10"/>
      <c r="D8" s="10"/>
      <c r="E8" s="10"/>
      <c r="F8" s="10"/>
      <c r="G8" s="10"/>
      <c r="H8" s="10"/>
      <c r="I8" s="10"/>
      <c r="J8" s="10"/>
      <c r="K8" s="10"/>
      <c r="L8" s="10"/>
      <c r="M8" s="10"/>
    </row>
    <row r="9" spans="1:13">
      <c r="A9" s="5"/>
      <c r="B9" s="5"/>
      <c r="C9" s="7"/>
      <c r="D9" s="7"/>
      <c r="E9" s="7"/>
      <c r="F9" s="7"/>
      <c r="G9" s="7"/>
      <c r="H9" s="7"/>
      <c r="I9" s="7"/>
      <c r="J9" s="7"/>
      <c r="K9" s="7"/>
      <c r="L9" s="7"/>
      <c r="M9" s="7"/>
    </row>
    <row r="10" spans="1:13">
      <c r="A10" s="5"/>
      <c r="B10" s="5"/>
      <c r="C10" s="7"/>
      <c r="D10" s="7"/>
      <c r="E10" s="7"/>
      <c r="F10" s="7"/>
      <c r="G10" s="7"/>
      <c r="H10" s="7"/>
      <c r="I10" s="7"/>
      <c r="J10" s="7"/>
      <c r="K10" s="7"/>
      <c r="L10" s="7"/>
      <c r="M10" s="7"/>
    </row>
    <row r="11" spans="1:13">
      <c r="A11" s="5"/>
      <c r="B11" s="5"/>
      <c r="C11" s="7"/>
      <c r="D11" s="7"/>
      <c r="E11" s="7"/>
      <c r="F11" s="7"/>
      <c r="G11" s="7"/>
      <c r="H11" s="7"/>
      <c r="I11" s="7"/>
      <c r="J11" s="7"/>
      <c r="K11" s="7"/>
      <c r="L11" s="7"/>
      <c r="M11" s="7"/>
    </row>
    <row r="12" spans="1:13">
      <c r="A12" s="5"/>
      <c r="B12" s="5"/>
      <c r="C12" s="7"/>
      <c r="D12" s="7"/>
      <c r="E12" s="7"/>
      <c r="F12" s="7"/>
      <c r="G12" s="7"/>
      <c r="H12" s="7"/>
      <c r="I12" s="7"/>
      <c r="J12" s="7"/>
      <c r="K12" s="7"/>
      <c r="L12" s="7"/>
      <c r="M12" s="7"/>
    </row>
    <row r="13" spans="1:13">
      <c r="A13" s="5"/>
      <c r="B13" s="5"/>
      <c r="C13" s="7"/>
      <c r="D13" s="7"/>
      <c r="E13" s="7"/>
      <c r="F13" s="7"/>
      <c r="G13" s="7"/>
      <c r="H13" s="7"/>
      <c r="I13" s="7"/>
      <c r="J13" s="7"/>
      <c r="K13" s="7"/>
      <c r="L13" s="7"/>
      <c r="M13" s="7"/>
    </row>
    <row r="14" spans="1:13">
      <c r="A14" s="5"/>
      <c r="B14" s="5"/>
      <c r="C14" s="7"/>
      <c r="D14" s="7"/>
      <c r="E14" s="7"/>
      <c r="F14" s="7"/>
      <c r="G14" s="7"/>
      <c r="H14" s="7"/>
      <c r="I14" s="7"/>
      <c r="J14" s="7"/>
      <c r="K14" s="7"/>
      <c r="L14" s="7"/>
      <c r="M14" s="7"/>
    </row>
    <row r="15" spans="1:13">
      <c r="A15" s="5"/>
      <c r="B15" s="5"/>
      <c r="C15" s="7"/>
      <c r="D15" s="7"/>
      <c r="E15" s="7"/>
      <c r="F15" s="7"/>
      <c r="G15" s="7"/>
      <c r="H15" s="7"/>
      <c r="I15" s="7"/>
      <c r="J15" s="7"/>
      <c r="K15" s="7"/>
      <c r="L15" s="7"/>
      <c r="M15" s="7"/>
    </row>
    <row r="16" spans="1:13">
      <c r="A16" s="5"/>
      <c r="B16" s="5"/>
      <c r="C16" s="7"/>
      <c r="D16" s="7"/>
      <c r="E16" s="7"/>
      <c r="F16" s="7"/>
      <c r="G16" s="7"/>
      <c r="H16" s="7"/>
      <c r="I16" s="7"/>
      <c r="J16" s="7"/>
      <c r="K16" s="7"/>
      <c r="L16" s="7"/>
      <c r="M16" s="7"/>
    </row>
    <row r="17" spans="1:13">
      <c r="A17" s="5"/>
      <c r="B17" s="5"/>
      <c r="C17" s="7"/>
      <c r="D17" s="7"/>
      <c r="E17" s="7"/>
      <c r="F17" s="7"/>
      <c r="G17" s="7"/>
      <c r="H17" s="7"/>
      <c r="I17" s="7"/>
      <c r="J17" s="7"/>
      <c r="K17" s="7"/>
      <c r="L17" s="7"/>
      <c r="M17" s="7"/>
    </row>
    <row r="18" spans="1:13">
      <c r="A18" s="5"/>
      <c r="B18" s="5"/>
      <c r="C18" s="7"/>
      <c r="D18" s="7"/>
      <c r="E18" s="7"/>
      <c r="F18" s="7"/>
      <c r="G18" s="7"/>
      <c r="H18" s="7"/>
      <c r="I18" s="7"/>
      <c r="J18" s="7"/>
      <c r="K18" s="7"/>
      <c r="L18" s="7"/>
      <c r="M18" s="7"/>
    </row>
    <row r="19" spans="1:13">
      <c r="A19" s="5"/>
      <c r="B19" s="5"/>
      <c r="C19" s="7"/>
      <c r="D19" s="7"/>
      <c r="E19" s="7"/>
      <c r="F19" s="7"/>
      <c r="G19" s="7"/>
      <c r="H19" s="7"/>
      <c r="I19" s="7"/>
      <c r="J19" s="7"/>
      <c r="K19" s="7"/>
      <c r="L19" s="7"/>
      <c r="M19" s="7"/>
    </row>
    <row r="20" spans="1:13">
      <c r="A20" s="5"/>
      <c r="B20" s="5"/>
      <c r="C20" s="7"/>
      <c r="D20" s="7"/>
      <c r="E20" s="7"/>
      <c r="F20" s="7"/>
      <c r="G20" s="7"/>
      <c r="H20" s="7"/>
      <c r="I20" s="7"/>
      <c r="J20" s="7"/>
      <c r="K20" s="7"/>
      <c r="L20" s="7"/>
      <c r="M20" s="7"/>
    </row>
    <row r="21" spans="1:13">
      <c r="A21" s="5"/>
      <c r="B21" s="5"/>
      <c r="C21" s="7"/>
      <c r="D21" s="7"/>
      <c r="E21" s="7"/>
      <c r="F21" s="7"/>
      <c r="G21" s="7"/>
      <c r="H21" s="7"/>
      <c r="I21" s="7"/>
      <c r="J21" s="7"/>
      <c r="K21" s="7"/>
      <c r="L21" s="7"/>
      <c r="M21" s="7"/>
    </row>
    <row r="22" spans="1:13">
      <c r="A22" s="5"/>
      <c r="B22" s="5"/>
      <c r="C22" s="7"/>
      <c r="D22" s="7"/>
      <c r="E22" s="7"/>
      <c r="F22" s="7"/>
      <c r="G22" s="7"/>
      <c r="H22" s="7"/>
      <c r="I22" s="7"/>
      <c r="J22" s="7"/>
      <c r="K22" s="7"/>
      <c r="L22" s="7"/>
      <c r="M22" s="7"/>
    </row>
    <row r="23" spans="1:13">
      <c r="A23" s="5"/>
      <c r="B23" s="5"/>
      <c r="C23" s="7"/>
      <c r="D23" s="7"/>
      <c r="E23" s="7"/>
      <c r="F23" s="7"/>
      <c r="G23" s="7"/>
      <c r="H23" s="7"/>
      <c r="I23" s="7"/>
      <c r="J23" s="7"/>
      <c r="K23" s="7"/>
      <c r="L23" s="7"/>
      <c r="M23" s="7"/>
    </row>
    <row r="24" spans="1:13">
      <c r="A24" s="5"/>
      <c r="B24" s="5"/>
      <c r="C24" s="7"/>
      <c r="D24" s="7"/>
      <c r="E24" s="7"/>
      <c r="F24" s="7"/>
      <c r="G24" s="7"/>
      <c r="H24" s="7"/>
      <c r="I24" s="7"/>
      <c r="J24" s="7"/>
      <c r="K24" s="7"/>
      <c r="L24" s="7"/>
      <c r="M24" s="7"/>
    </row>
    <row r="25" spans="1:13">
      <c r="A25" s="5"/>
      <c r="B25" s="5"/>
      <c r="C25" s="7"/>
      <c r="D25" s="7"/>
      <c r="E25" s="7"/>
      <c r="F25" s="7"/>
      <c r="G25" s="7"/>
      <c r="H25" s="7"/>
      <c r="I25" s="7"/>
      <c r="J25" s="7"/>
      <c r="K25" s="7"/>
      <c r="L25" s="7"/>
      <c r="M25" s="7"/>
    </row>
    <row r="26" spans="1:13">
      <c r="A26" s="5"/>
      <c r="B26" s="5"/>
      <c r="C26" s="7"/>
      <c r="D26" s="7"/>
      <c r="E26" s="7"/>
      <c r="F26" s="7"/>
      <c r="G26" s="7"/>
      <c r="H26" s="7"/>
      <c r="I26" s="7"/>
      <c r="J26" s="7"/>
      <c r="K26" s="7"/>
      <c r="L26" s="7"/>
      <c r="M26" s="7"/>
    </row>
    <row r="27" spans="1:13">
      <c r="A27" s="5"/>
      <c r="B27" s="5"/>
      <c r="C27" s="7"/>
      <c r="D27" s="7"/>
      <c r="E27" s="7"/>
      <c r="F27" s="7"/>
      <c r="G27" s="7"/>
      <c r="H27" s="7"/>
      <c r="I27" s="7"/>
      <c r="J27" s="7"/>
      <c r="K27" s="7"/>
      <c r="L27" s="7"/>
      <c r="M27" s="7"/>
    </row>
    <row r="28" spans="1:13">
      <c r="A28" s="5"/>
      <c r="B28" s="5"/>
      <c r="C28" s="7"/>
      <c r="D28" s="7"/>
      <c r="E28" s="7"/>
      <c r="F28" s="7"/>
      <c r="G28" s="7"/>
      <c r="H28" s="7"/>
      <c r="I28" s="7"/>
      <c r="J28" s="7"/>
      <c r="K28" s="7"/>
      <c r="L28" s="7"/>
      <c r="M28" s="7"/>
    </row>
    <row r="29" spans="1:13">
      <c r="A29" s="5"/>
      <c r="B29" s="5"/>
      <c r="C29" s="7"/>
      <c r="D29" s="7"/>
      <c r="E29" s="7"/>
      <c r="F29" s="7"/>
      <c r="G29" s="7"/>
      <c r="H29" s="7"/>
      <c r="I29" s="7"/>
      <c r="J29" s="7"/>
      <c r="K29" s="7"/>
      <c r="L29" s="7"/>
      <c r="M29" s="7"/>
    </row>
    <row r="30" spans="1:13">
      <c r="A30" s="5"/>
      <c r="B30" s="5"/>
      <c r="C30" s="7"/>
      <c r="D30" s="7"/>
      <c r="E30" s="7"/>
      <c r="F30" s="7"/>
      <c r="G30" s="7"/>
      <c r="H30" s="7"/>
      <c r="I30" s="7"/>
      <c r="J30" s="7"/>
      <c r="K30" s="7"/>
      <c r="L30" s="7"/>
      <c r="M30" s="7"/>
    </row>
    <row r="31" spans="1:13">
      <c r="A31" s="5"/>
      <c r="B31" s="5"/>
      <c r="C31" s="7"/>
      <c r="D31" s="7"/>
      <c r="E31" s="7"/>
      <c r="F31" s="7"/>
      <c r="G31" s="7"/>
      <c r="H31" s="7"/>
      <c r="I31" s="7"/>
      <c r="J31" s="7"/>
      <c r="K31" s="7"/>
      <c r="L31" s="7"/>
      <c r="M31" s="7"/>
    </row>
    <row r="32" spans="1:13">
      <c r="A32" s="5"/>
      <c r="B32" s="5"/>
      <c r="C32" s="7"/>
      <c r="D32" s="7"/>
      <c r="E32" s="7"/>
      <c r="F32" s="7"/>
      <c r="G32" s="7"/>
      <c r="H32" s="7"/>
      <c r="I32" s="7"/>
      <c r="J32" s="7"/>
      <c r="K32" s="7"/>
      <c r="L32" s="7"/>
      <c r="M32" s="7"/>
    </row>
    <row r="33" spans="1:13">
      <c r="A33" s="5"/>
      <c r="B33" s="5"/>
      <c r="C33" s="7"/>
      <c r="D33" s="7"/>
      <c r="E33" s="7"/>
      <c r="F33" s="7"/>
      <c r="G33" s="7"/>
      <c r="H33" s="7"/>
      <c r="I33" s="7"/>
      <c r="J33" s="7"/>
      <c r="K33" s="7"/>
      <c r="L33" s="7"/>
      <c r="M33" s="7"/>
    </row>
    <row r="34" spans="1:13">
      <c r="A34" s="5"/>
      <c r="B34" s="5"/>
      <c r="C34" s="7"/>
      <c r="D34" s="7"/>
      <c r="E34" s="7"/>
      <c r="F34" s="7"/>
      <c r="G34" s="7"/>
      <c r="H34" s="7"/>
      <c r="I34" s="7"/>
      <c r="J34" s="7"/>
      <c r="K34" s="7"/>
      <c r="L34" s="7"/>
      <c r="M34" s="7"/>
    </row>
    <row r="35" spans="1:13">
      <c r="A35" s="5"/>
      <c r="B35" s="5"/>
      <c r="C35" s="7"/>
      <c r="D35" s="7"/>
      <c r="E35" s="7"/>
      <c r="F35" s="7"/>
      <c r="G35" s="7"/>
      <c r="H35" s="7"/>
      <c r="I35" s="7"/>
      <c r="J35" s="7"/>
      <c r="K35" s="7"/>
      <c r="L35" s="7"/>
      <c r="M35" s="7"/>
    </row>
    <row r="36" spans="1:13">
      <c r="A36" s="5"/>
      <c r="B36" s="5"/>
      <c r="C36" s="7"/>
      <c r="D36" s="7"/>
      <c r="E36" s="7"/>
      <c r="F36" s="7"/>
      <c r="G36" s="7"/>
      <c r="H36" s="7"/>
      <c r="I36" s="7"/>
      <c r="J36" s="7"/>
      <c r="K36" s="7"/>
      <c r="L36" s="7"/>
      <c r="M36" s="7"/>
    </row>
  </sheetData>
  <mergeCells count="3">
    <mergeCell ref="A1:M1"/>
    <mergeCell ref="A2:M2"/>
    <mergeCell ref="A3:M3"/>
  </mergeCells>
  <pageMargins left="0.75" right="0.75" top="0.75" bottom="0.75" header="0.03" footer="0.03"/>
  <pageSetup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M73"/>
  <sheetViews>
    <sheetView topLeftCell="A10" workbookViewId="0">
      <selection activeCell="B17" sqref="B17"/>
    </sheetView>
  </sheetViews>
  <sheetFormatPr defaultRowHeight="12.75"/>
  <cols>
    <col min="1" max="1" width="17.5" customWidth="1"/>
    <col min="2" max="2" width="47" customWidth="1"/>
    <col min="3" max="3" width="12.6640625" customWidth="1"/>
    <col min="4" max="4" width="12.1640625" customWidth="1"/>
    <col min="5" max="5" width="11.5" customWidth="1"/>
    <col min="6" max="11" width="14.5" customWidth="1"/>
    <col min="12" max="12" width="11.5" customWidth="1"/>
    <col min="13" max="13" width="30.6640625" customWidth="1"/>
  </cols>
  <sheetData>
    <row r="1" spans="1:13" ht="13.5">
      <c r="A1" s="44" t="s">
        <v>0</v>
      </c>
      <c r="B1" s="44"/>
      <c r="C1" s="44"/>
      <c r="D1" s="44"/>
      <c r="E1" s="44"/>
      <c r="F1" s="44"/>
      <c r="G1" s="44"/>
      <c r="H1" s="44"/>
      <c r="I1" s="44"/>
      <c r="J1" s="44"/>
      <c r="K1" s="44"/>
      <c r="L1" s="44"/>
      <c r="M1" s="44"/>
    </row>
    <row r="2" spans="1:13">
      <c r="A2" s="45" t="s">
        <v>419</v>
      </c>
      <c r="B2" s="45"/>
      <c r="C2" s="45"/>
      <c r="D2" s="45"/>
      <c r="E2" s="45"/>
      <c r="F2" s="45"/>
      <c r="G2" s="45"/>
      <c r="H2" s="45"/>
      <c r="I2" s="45"/>
      <c r="J2" s="45"/>
      <c r="K2" s="45"/>
      <c r="L2" s="45"/>
      <c r="M2" s="45"/>
    </row>
    <row r="3" spans="1:13">
      <c r="A3" s="45" t="s">
        <v>2</v>
      </c>
      <c r="B3" s="45"/>
      <c r="C3" s="45"/>
      <c r="D3" s="45"/>
      <c r="E3" s="45"/>
      <c r="F3" s="45"/>
      <c r="G3" s="45"/>
      <c r="H3" s="45"/>
      <c r="I3" s="45"/>
      <c r="J3" s="45"/>
      <c r="K3" s="45"/>
      <c r="L3" s="45"/>
      <c r="M3" s="45"/>
    </row>
    <row r="4" spans="1:13">
      <c r="C4" s="1" t="s">
        <v>3</v>
      </c>
      <c r="D4" s="1" t="s">
        <v>4</v>
      </c>
      <c r="E4" s="1" t="s">
        <v>5</v>
      </c>
      <c r="F4" s="1" t="s">
        <v>6</v>
      </c>
      <c r="G4" s="1" t="s">
        <v>7</v>
      </c>
      <c r="H4" s="1" t="s">
        <v>7</v>
      </c>
      <c r="I4" s="3" t="s">
        <v>7</v>
      </c>
      <c r="J4" s="3" t="s">
        <v>7</v>
      </c>
      <c r="K4" s="3" t="s">
        <v>7</v>
      </c>
    </row>
    <row r="5" spans="1:13">
      <c r="C5" s="2" t="s">
        <v>8</v>
      </c>
      <c r="D5" s="1" t="s">
        <v>9</v>
      </c>
      <c r="E5" s="1" t="s">
        <v>7</v>
      </c>
      <c r="F5" s="1" t="s">
        <v>10</v>
      </c>
      <c r="G5" s="1" t="s">
        <v>11</v>
      </c>
      <c r="H5" s="1" t="s">
        <v>12</v>
      </c>
      <c r="I5" s="3" t="s">
        <v>13</v>
      </c>
      <c r="J5" s="3" t="s">
        <v>14</v>
      </c>
      <c r="K5" s="3" t="s">
        <v>15</v>
      </c>
      <c r="L5" s="1" t="s">
        <v>16</v>
      </c>
    </row>
    <row r="6" spans="1:13">
      <c r="C6" s="2" t="s">
        <v>17</v>
      </c>
      <c r="D6" s="3" t="s">
        <v>18</v>
      </c>
      <c r="E6" s="3" t="s">
        <v>19</v>
      </c>
      <c r="F6" s="3" t="s">
        <v>17</v>
      </c>
      <c r="G6" s="3" t="s">
        <v>20</v>
      </c>
      <c r="H6" s="3" t="s">
        <v>20</v>
      </c>
      <c r="I6" s="3" t="s">
        <v>20</v>
      </c>
      <c r="J6" s="3" t="s">
        <v>20</v>
      </c>
      <c r="K6" s="3" t="s">
        <v>20</v>
      </c>
      <c r="L6" s="3" t="s">
        <v>21</v>
      </c>
      <c r="M6" s="3" t="s">
        <v>22</v>
      </c>
    </row>
    <row r="7" spans="1:13">
      <c r="A7" s="9"/>
      <c r="B7" s="9"/>
      <c r="C7" s="10"/>
      <c r="D7" s="10"/>
      <c r="E7" s="10"/>
      <c r="F7" s="10"/>
      <c r="G7" s="10"/>
      <c r="H7" s="10"/>
      <c r="I7" s="10"/>
      <c r="J7" s="10"/>
      <c r="K7" s="10"/>
      <c r="L7" s="10"/>
      <c r="M7" s="10"/>
    </row>
    <row r="8" spans="1:13">
      <c r="A8" s="46" t="s">
        <v>25</v>
      </c>
      <c r="B8" s="47"/>
      <c r="C8" s="47"/>
      <c r="D8" s="47"/>
      <c r="E8" s="47"/>
      <c r="F8" s="47"/>
      <c r="G8" s="47"/>
      <c r="H8" s="47"/>
      <c r="I8" s="47"/>
      <c r="J8" s="47"/>
      <c r="K8" s="47"/>
      <c r="L8" s="47"/>
      <c r="M8" s="47"/>
    </row>
    <row r="9" spans="1:13">
      <c r="A9" s="4" t="s">
        <v>420</v>
      </c>
      <c r="B9" s="5" t="s">
        <v>421</v>
      </c>
      <c r="C9" s="42">
        <v>3500</v>
      </c>
      <c r="D9" s="11">
        <v>2416.06</v>
      </c>
      <c r="E9" s="11">
        <v>3624.09</v>
      </c>
      <c r="F9" s="7">
        <v>1200</v>
      </c>
      <c r="G9" s="7"/>
      <c r="H9" s="11">
        <v>94.99</v>
      </c>
      <c r="I9" s="11">
        <v>69.819999999999993</v>
      </c>
      <c r="J9" s="11">
        <v>15.02</v>
      </c>
      <c r="K9" s="11">
        <v>810.29</v>
      </c>
      <c r="L9" s="8">
        <v>0</v>
      </c>
      <c r="M9" s="7"/>
    </row>
    <row r="10" spans="1:13">
      <c r="A10" s="4" t="s">
        <v>422</v>
      </c>
      <c r="B10" s="5" t="s">
        <v>423</v>
      </c>
      <c r="C10" s="42">
        <v>4900</v>
      </c>
      <c r="D10" s="11">
        <v>3026.05</v>
      </c>
      <c r="E10" s="11">
        <v>4539.0749999999998</v>
      </c>
      <c r="F10" s="7">
        <v>8000</v>
      </c>
      <c r="G10" s="11">
        <v>5709.36</v>
      </c>
      <c r="H10" s="11">
        <v>5974.9</v>
      </c>
      <c r="I10" s="11">
        <v>10197.85</v>
      </c>
      <c r="J10" s="11">
        <v>6619.66</v>
      </c>
      <c r="K10" s="11">
        <v>7134.66</v>
      </c>
      <c r="L10" s="8">
        <v>0</v>
      </c>
      <c r="M10" s="7"/>
    </row>
    <row r="11" spans="1:13">
      <c r="A11" s="4" t="s">
        <v>424</v>
      </c>
      <c r="B11" s="5" t="s">
        <v>425</v>
      </c>
      <c r="C11" s="42">
        <v>6000</v>
      </c>
      <c r="D11" s="11">
        <v>3958.75</v>
      </c>
      <c r="E11" s="11">
        <v>5938.125</v>
      </c>
      <c r="F11" s="7">
        <v>25000</v>
      </c>
      <c r="G11" s="11">
        <v>4127.1899999999996</v>
      </c>
      <c r="H11" s="11">
        <v>3695.82</v>
      </c>
      <c r="I11" s="11">
        <v>1101.33</v>
      </c>
      <c r="J11" s="7"/>
      <c r="K11" s="7"/>
      <c r="L11" s="8">
        <v>0</v>
      </c>
      <c r="M11" s="7"/>
    </row>
    <row r="12" spans="1:13">
      <c r="A12" s="4" t="s">
        <v>426</v>
      </c>
      <c r="B12" s="5" t="s">
        <v>427</v>
      </c>
      <c r="C12" s="42">
        <v>3500</v>
      </c>
      <c r="D12" s="11">
        <v>1948.29</v>
      </c>
      <c r="E12" s="11">
        <v>2922.4349999999999</v>
      </c>
      <c r="F12" s="7"/>
      <c r="G12" s="11">
        <v>6547.79</v>
      </c>
      <c r="H12" s="7"/>
      <c r="I12" s="11">
        <v>14174.18</v>
      </c>
      <c r="J12" s="11">
        <v>23099.66</v>
      </c>
      <c r="K12" s="11">
        <v>26664.21</v>
      </c>
      <c r="L12" s="8">
        <v>0</v>
      </c>
      <c r="M12" s="7"/>
    </row>
    <row r="13" spans="1:13">
      <c r="A13" s="4" t="s">
        <v>428</v>
      </c>
      <c r="B13" s="5" t="s">
        <v>429</v>
      </c>
      <c r="C13" s="42">
        <v>18000</v>
      </c>
      <c r="D13" s="11">
        <v>87.08</v>
      </c>
      <c r="E13" s="11">
        <v>130.62</v>
      </c>
      <c r="F13" s="7">
        <v>21000</v>
      </c>
      <c r="G13" s="11">
        <v>-18.89</v>
      </c>
      <c r="H13" s="11">
        <v>1661.49</v>
      </c>
      <c r="I13" s="11">
        <v>6008.46</v>
      </c>
      <c r="J13" s="11">
        <v>3811.75</v>
      </c>
      <c r="K13" s="11">
        <v>5005.18</v>
      </c>
      <c r="L13" s="8">
        <v>0</v>
      </c>
      <c r="M13" s="7"/>
    </row>
    <row r="14" spans="1:13">
      <c r="A14" s="4" t="s">
        <v>430</v>
      </c>
      <c r="B14" s="5" t="s">
        <v>431</v>
      </c>
      <c r="C14" s="42">
        <v>4000</v>
      </c>
      <c r="D14" s="11">
        <v>152.38999999999999</v>
      </c>
      <c r="E14" s="11">
        <v>228.58500000000001</v>
      </c>
      <c r="F14" s="7">
        <v>6500</v>
      </c>
      <c r="G14" s="11">
        <v>566.65</v>
      </c>
      <c r="H14" s="11">
        <v>2318.4</v>
      </c>
      <c r="I14" s="11">
        <v>570.25</v>
      </c>
      <c r="J14" s="11">
        <v>2879.33</v>
      </c>
      <c r="K14" s="7"/>
      <c r="L14" s="8">
        <v>0</v>
      </c>
      <c r="M14" s="7" t="s">
        <v>432</v>
      </c>
    </row>
    <row r="15" spans="1:13">
      <c r="A15" s="4" t="s">
        <v>433</v>
      </c>
      <c r="B15" s="5" t="s">
        <v>434</v>
      </c>
      <c r="C15" s="42">
        <v>4200</v>
      </c>
      <c r="D15" s="11">
        <v>-1596.1</v>
      </c>
      <c r="E15" s="11">
        <v>-2394.15</v>
      </c>
      <c r="F15" s="7">
        <v>4000</v>
      </c>
      <c r="G15" s="11">
        <v>1792.2</v>
      </c>
      <c r="H15" s="11">
        <v>1343.22</v>
      </c>
      <c r="I15" s="11">
        <v>2059.62</v>
      </c>
      <c r="J15" s="11">
        <v>2027.99</v>
      </c>
      <c r="K15" s="11">
        <v>2771.98</v>
      </c>
      <c r="L15" s="8">
        <v>0</v>
      </c>
      <c r="M15" s="7"/>
    </row>
    <row r="16" spans="1:13">
      <c r="A16" s="4" t="s">
        <v>435</v>
      </c>
      <c r="B16" s="5" t="s">
        <v>436</v>
      </c>
      <c r="C16" s="42">
        <v>2800</v>
      </c>
      <c r="D16" s="11">
        <v>59.58</v>
      </c>
      <c r="E16" s="11">
        <v>89.37</v>
      </c>
      <c r="F16" s="7">
        <v>2800</v>
      </c>
      <c r="G16" s="11">
        <v>1739.88</v>
      </c>
      <c r="H16" s="11">
        <v>1364.88</v>
      </c>
      <c r="I16" s="11">
        <v>6858.66</v>
      </c>
      <c r="J16" s="11">
        <v>6457.34</v>
      </c>
      <c r="K16" s="11">
        <v>16724.099999999999</v>
      </c>
      <c r="L16" s="8">
        <v>0</v>
      </c>
      <c r="M16" s="7"/>
    </row>
    <row r="17" spans="1:13">
      <c r="A17" s="4" t="s">
        <v>437</v>
      </c>
      <c r="B17" s="5" t="s">
        <v>438</v>
      </c>
      <c r="C17" s="42">
        <v>8000</v>
      </c>
      <c r="D17" s="11">
        <v>770.01</v>
      </c>
      <c r="E17" s="11">
        <v>1155.0150000000001</v>
      </c>
      <c r="F17" s="7">
        <v>14000</v>
      </c>
      <c r="G17" s="7"/>
      <c r="H17" s="11">
        <v>3566.3</v>
      </c>
      <c r="I17" s="7"/>
      <c r="J17" s="11">
        <v>75.52</v>
      </c>
      <c r="K17" s="11">
        <v>66.650000000000006</v>
      </c>
      <c r="L17" s="8">
        <v>0</v>
      </c>
      <c r="M17" s="7"/>
    </row>
    <row r="18" spans="1:13">
      <c r="A18" s="4" t="s">
        <v>439</v>
      </c>
      <c r="B18" s="5" t="s">
        <v>440</v>
      </c>
      <c r="C18" s="42">
        <v>2500</v>
      </c>
      <c r="D18" s="11">
        <v>2345.13</v>
      </c>
      <c r="E18" s="11">
        <v>3517.6950000000002</v>
      </c>
      <c r="F18" s="7">
        <v>1000</v>
      </c>
      <c r="G18" s="11">
        <v>3387.67</v>
      </c>
      <c r="H18" s="11">
        <v>1231.95</v>
      </c>
      <c r="I18" s="11">
        <v>2222.0700000000002</v>
      </c>
      <c r="J18" s="11">
        <v>3340.7</v>
      </c>
      <c r="K18" s="11">
        <v>6842.28</v>
      </c>
      <c r="L18" s="8">
        <v>0</v>
      </c>
      <c r="M18" s="7"/>
    </row>
    <row r="19" spans="1:13">
      <c r="A19" s="4" t="s">
        <v>441</v>
      </c>
      <c r="B19" s="5" t="s">
        <v>442</v>
      </c>
      <c r="C19" s="42">
        <v>3500</v>
      </c>
      <c r="D19" s="11">
        <v>36.15</v>
      </c>
      <c r="E19" s="11">
        <v>54.225000000000001</v>
      </c>
      <c r="F19" s="7">
        <v>3500</v>
      </c>
      <c r="G19" s="11">
        <v>37.86</v>
      </c>
      <c r="H19" s="7"/>
      <c r="I19" s="7"/>
      <c r="J19" s="7"/>
      <c r="K19" s="7"/>
      <c r="L19" s="8">
        <v>0</v>
      </c>
      <c r="M19" s="7"/>
    </row>
    <row r="20" spans="1:13">
      <c r="A20" s="4" t="s">
        <v>443</v>
      </c>
      <c r="B20" s="5" t="s">
        <v>444</v>
      </c>
      <c r="C20" s="42">
        <v>1500</v>
      </c>
      <c r="D20" s="11">
        <v>-410</v>
      </c>
      <c r="E20" s="11">
        <v>-615</v>
      </c>
      <c r="F20" s="7"/>
      <c r="G20" s="11">
        <v>1935</v>
      </c>
      <c r="H20" s="11">
        <v>1418</v>
      </c>
      <c r="I20" s="11">
        <v>4861.34</v>
      </c>
      <c r="J20" s="11">
        <v>8479.98</v>
      </c>
      <c r="K20" s="11">
        <v>5827</v>
      </c>
      <c r="L20" s="8">
        <v>0</v>
      </c>
      <c r="M20" s="7"/>
    </row>
    <row r="21" spans="1:13">
      <c r="A21" s="4" t="s">
        <v>445</v>
      </c>
      <c r="B21" s="5" t="s">
        <v>446</v>
      </c>
      <c r="C21" s="42">
        <f t="shared" ref="C21:C41" si="0">E21*1.07</f>
        <v>0</v>
      </c>
      <c r="D21" s="7"/>
      <c r="E21" s="11"/>
      <c r="F21" s="7">
        <v>10000</v>
      </c>
      <c r="G21" s="7"/>
      <c r="H21" s="7"/>
      <c r="I21" s="11">
        <v>50.23</v>
      </c>
      <c r="J21" s="11">
        <v>1033.06</v>
      </c>
      <c r="K21" s="11">
        <v>3389.02</v>
      </c>
      <c r="L21" s="8">
        <v>0</v>
      </c>
      <c r="M21" s="7"/>
    </row>
    <row r="22" spans="1:13">
      <c r="A22" s="4" t="s">
        <v>447</v>
      </c>
      <c r="B22" s="5" t="s">
        <v>448</v>
      </c>
      <c r="C22" s="42">
        <v>2500</v>
      </c>
      <c r="D22" s="11">
        <v>357.08</v>
      </c>
      <c r="E22" s="11">
        <v>535.62</v>
      </c>
      <c r="F22" s="7"/>
      <c r="G22" s="11"/>
      <c r="H22" s="7"/>
      <c r="I22" s="7"/>
      <c r="J22" s="7"/>
      <c r="K22" s="7"/>
      <c r="L22" s="8">
        <v>0</v>
      </c>
      <c r="M22" s="7"/>
    </row>
    <row r="23" spans="1:13">
      <c r="A23" s="4" t="s">
        <v>449</v>
      </c>
      <c r="B23" s="5" t="s">
        <v>450</v>
      </c>
      <c r="C23" s="42">
        <v>1500</v>
      </c>
      <c r="D23" s="7"/>
      <c r="E23" s="11"/>
      <c r="F23" s="7">
        <v>1500</v>
      </c>
      <c r="G23" s="7"/>
      <c r="H23" s="7"/>
      <c r="I23" s="11">
        <v>1727.66</v>
      </c>
      <c r="J23" s="11">
        <v>5838.66</v>
      </c>
      <c r="K23" s="11">
        <v>305.87</v>
      </c>
      <c r="L23" s="8">
        <v>0</v>
      </c>
      <c r="M23" s="7"/>
    </row>
    <row r="24" spans="1:13">
      <c r="A24" s="4" t="s">
        <v>451</v>
      </c>
      <c r="B24" s="5" t="s">
        <v>452</v>
      </c>
      <c r="C24" s="42">
        <v>2000</v>
      </c>
      <c r="D24" s="11">
        <v>1000</v>
      </c>
      <c r="E24" s="11">
        <v>1500</v>
      </c>
      <c r="F24" s="7">
        <v>1000</v>
      </c>
      <c r="G24" s="11">
        <v>2230</v>
      </c>
      <c r="H24" s="11">
        <v>1000</v>
      </c>
      <c r="I24" s="11">
        <v>1000</v>
      </c>
      <c r="J24" s="11">
        <v>1000</v>
      </c>
      <c r="K24" s="11">
        <v>500</v>
      </c>
      <c r="L24" s="8">
        <v>0</v>
      </c>
      <c r="M24" s="7"/>
    </row>
    <row r="25" spans="1:13">
      <c r="A25" s="4" t="s">
        <v>453</v>
      </c>
      <c r="B25" s="5" t="s">
        <v>454</v>
      </c>
      <c r="C25" s="42">
        <v>20000</v>
      </c>
      <c r="D25" s="11">
        <v>8506.93</v>
      </c>
      <c r="E25" s="11">
        <v>12760.395</v>
      </c>
      <c r="F25" s="7">
        <v>20000</v>
      </c>
      <c r="G25" s="11">
        <v>4576.7299999999996</v>
      </c>
      <c r="H25" s="11">
        <v>4722.58</v>
      </c>
      <c r="I25" s="11">
        <v>13632.61</v>
      </c>
      <c r="J25" s="11">
        <v>30724.68</v>
      </c>
      <c r="K25" s="11">
        <v>53915.99</v>
      </c>
      <c r="L25" s="8">
        <v>0</v>
      </c>
      <c r="M25" s="7"/>
    </row>
    <row r="26" spans="1:13">
      <c r="A26" s="4" t="s">
        <v>455</v>
      </c>
      <c r="B26" s="5" t="s">
        <v>456</v>
      </c>
      <c r="C26" s="42">
        <v>15000</v>
      </c>
      <c r="D26" s="11">
        <v>7117.13</v>
      </c>
      <c r="E26" s="11">
        <v>10675.695</v>
      </c>
      <c r="F26" s="7">
        <v>30000</v>
      </c>
      <c r="G26" s="11">
        <v>786.76</v>
      </c>
      <c r="H26" s="11">
        <v>1027.3900000000001</v>
      </c>
      <c r="I26" s="11">
        <v>7003.9</v>
      </c>
      <c r="J26" s="11">
        <v>7212.81</v>
      </c>
      <c r="K26" s="11">
        <v>16363.16</v>
      </c>
      <c r="L26" s="8">
        <v>0</v>
      </c>
      <c r="M26" s="7"/>
    </row>
    <row r="27" spans="1:13">
      <c r="A27" s="4" t="s">
        <v>457</v>
      </c>
      <c r="B27" s="5" t="s">
        <v>458</v>
      </c>
      <c r="C27" s="42">
        <v>2500</v>
      </c>
      <c r="D27" s="11">
        <v>380.65</v>
      </c>
      <c r="E27" s="11">
        <v>570.97500000000002</v>
      </c>
      <c r="F27" s="7">
        <v>2000</v>
      </c>
      <c r="G27" s="11">
        <v>1354.15</v>
      </c>
      <c r="H27" s="11">
        <v>315</v>
      </c>
      <c r="I27" s="11">
        <v>97.24</v>
      </c>
      <c r="J27" s="11">
        <v>1197.6400000000001</v>
      </c>
      <c r="K27" s="11">
        <v>1162.6199999999999</v>
      </c>
      <c r="L27" s="8">
        <v>0</v>
      </c>
      <c r="M27" s="7"/>
    </row>
    <row r="28" spans="1:13">
      <c r="A28" s="4" t="s">
        <v>459</v>
      </c>
      <c r="B28" s="5" t="s">
        <v>460</v>
      </c>
      <c r="C28" s="42">
        <v>21000</v>
      </c>
      <c r="D28" s="7"/>
      <c r="E28" s="11"/>
      <c r="F28" s="7">
        <v>21000</v>
      </c>
      <c r="G28" s="7"/>
      <c r="H28" s="7"/>
      <c r="I28" s="11">
        <v>20000</v>
      </c>
      <c r="J28" s="11">
        <v>10000</v>
      </c>
      <c r="K28" s="11">
        <v>10000</v>
      </c>
      <c r="L28" s="8">
        <v>0</v>
      </c>
      <c r="M28" s="7"/>
    </row>
    <row r="29" spans="1:13">
      <c r="A29" s="4" t="s">
        <v>461</v>
      </c>
      <c r="B29" s="5" t="s">
        <v>462</v>
      </c>
      <c r="C29" s="42">
        <v>750</v>
      </c>
      <c r="D29" s="7"/>
      <c r="E29" s="11"/>
      <c r="F29" s="7">
        <v>500</v>
      </c>
      <c r="G29" s="11">
        <v>155.47999999999999</v>
      </c>
      <c r="H29" s="7"/>
      <c r="I29" s="7"/>
      <c r="J29" s="7"/>
      <c r="K29" s="11">
        <v>22</v>
      </c>
      <c r="L29" s="8">
        <v>0</v>
      </c>
      <c r="M29" s="7"/>
    </row>
    <row r="30" spans="1:13">
      <c r="A30" s="4" t="s">
        <v>463</v>
      </c>
      <c r="B30" s="5" t="s">
        <v>464</v>
      </c>
      <c r="C30" s="42">
        <v>1000</v>
      </c>
      <c r="D30" s="7"/>
      <c r="E30" s="11"/>
      <c r="F30" s="7">
        <v>1000</v>
      </c>
      <c r="G30" s="11">
        <v>165.8</v>
      </c>
      <c r="H30" s="11">
        <v>65.62</v>
      </c>
      <c r="I30" s="11">
        <v>736.25</v>
      </c>
      <c r="J30" s="11">
        <v>786.7</v>
      </c>
      <c r="K30" s="11">
        <v>1843.72</v>
      </c>
      <c r="L30" s="8">
        <v>0</v>
      </c>
      <c r="M30" s="7"/>
    </row>
    <row r="31" spans="1:13">
      <c r="A31" s="4" t="s">
        <v>465</v>
      </c>
      <c r="B31" s="5" t="s">
        <v>466</v>
      </c>
      <c r="C31" s="42">
        <v>1000</v>
      </c>
      <c r="D31" s="11">
        <v>34.58</v>
      </c>
      <c r="E31" s="11">
        <v>51.87</v>
      </c>
      <c r="F31" s="7">
        <v>1000</v>
      </c>
      <c r="G31" s="11">
        <v>117.74</v>
      </c>
      <c r="H31" s="11">
        <v>49.41</v>
      </c>
      <c r="I31" s="11">
        <v>280.55</v>
      </c>
      <c r="J31" s="11">
        <v>1028</v>
      </c>
      <c r="K31" s="11">
        <v>746.12</v>
      </c>
      <c r="L31" s="8">
        <v>0</v>
      </c>
      <c r="M31" s="7"/>
    </row>
    <row r="32" spans="1:13">
      <c r="A32" s="4" t="s">
        <v>467</v>
      </c>
      <c r="B32" s="5" t="s">
        <v>468</v>
      </c>
      <c r="C32" s="42">
        <v>1000</v>
      </c>
      <c r="D32" s="7"/>
      <c r="E32" s="11"/>
      <c r="F32" s="7">
        <v>1000</v>
      </c>
      <c r="G32" s="11">
        <v>227.17</v>
      </c>
      <c r="H32" s="11">
        <v>61.24</v>
      </c>
      <c r="I32" s="11">
        <v>646.78</v>
      </c>
      <c r="J32" s="11">
        <v>620.22</v>
      </c>
      <c r="K32" s="11">
        <v>1136.07</v>
      </c>
      <c r="L32" s="8">
        <v>0</v>
      </c>
      <c r="M32" s="7"/>
    </row>
    <row r="33" spans="1:13">
      <c r="A33" s="4" t="s">
        <v>469</v>
      </c>
      <c r="B33" s="5" t="s">
        <v>470</v>
      </c>
      <c r="C33" s="42">
        <v>1000</v>
      </c>
      <c r="D33" s="11"/>
      <c r="E33" s="11"/>
      <c r="F33" s="7">
        <v>1000</v>
      </c>
      <c r="G33" s="11">
        <v>595</v>
      </c>
      <c r="H33" s="11">
        <v>127.6</v>
      </c>
      <c r="I33" s="11">
        <v>570.17999999999995</v>
      </c>
      <c r="J33" s="11">
        <v>616.49</v>
      </c>
      <c r="K33" s="11">
        <v>812.63</v>
      </c>
      <c r="L33" s="8">
        <v>0</v>
      </c>
      <c r="M33" s="7"/>
    </row>
    <row r="34" spans="1:13">
      <c r="A34" s="4" t="s">
        <v>471</v>
      </c>
      <c r="B34" s="5" t="s">
        <v>472</v>
      </c>
      <c r="C34" s="42">
        <v>6300</v>
      </c>
      <c r="D34" s="7"/>
      <c r="E34" s="11"/>
      <c r="F34" s="7">
        <v>6300</v>
      </c>
      <c r="G34" s="7"/>
      <c r="H34" s="11">
        <v>1500</v>
      </c>
      <c r="I34" s="11">
        <v>4369.25</v>
      </c>
      <c r="J34" s="11">
        <v>6837.55</v>
      </c>
      <c r="K34" s="11">
        <v>6026.19</v>
      </c>
      <c r="L34" s="8">
        <v>0</v>
      </c>
      <c r="M34" s="7"/>
    </row>
    <row r="35" spans="1:13">
      <c r="A35" s="4" t="s">
        <v>473</v>
      </c>
      <c r="B35" s="5" t="s">
        <v>474</v>
      </c>
      <c r="C35" s="42">
        <v>500</v>
      </c>
      <c r="D35" s="7"/>
      <c r="E35" s="11"/>
      <c r="F35" s="7">
        <v>182.66</v>
      </c>
      <c r="G35" s="7"/>
      <c r="H35" s="7"/>
      <c r="I35" s="11">
        <v>169.13</v>
      </c>
      <c r="J35" s="11">
        <v>2615.73</v>
      </c>
      <c r="K35" s="11">
        <v>2697.24</v>
      </c>
      <c r="L35" s="8">
        <v>0</v>
      </c>
      <c r="M35" s="7"/>
    </row>
    <row r="36" spans="1:13">
      <c r="A36" s="4" t="s">
        <v>475</v>
      </c>
      <c r="B36" s="5" t="s">
        <v>476</v>
      </c>
      <c r="C36" s="42">
        <v>14500</v>
      </c>
      <c r="D36" s="11">
        <v>9092.19</v>
      </c>
      <c r="E36" s="11">
        <v>13638.285</v>
      </c>
      <c r="F36" s="7">
        <v>12466.89</v>
      </c>
      <c r="G36" s="11">
        <v>3380.76</v>
      </c>
      <c r="H36" s="11">
        <v>13.53</v>
      </c>
      <c r="I36" s="11">
        <v>11543.42</v>
      </c>
      <c r="J36" s="11">
        <v>23229.11</v>
      </c>
      <c r="K36" s="11">
        <v>27490.27</v>
      </c>
      <c r="L36" s="8">
        <v>0</v>
      </c>
      <c r="M36" s="7"/>
    </row>
    <row r="37" spans="1:13">
      <c r="A37" s="4" t="s">
        <v>477</v>
      </c>
      <c r="B37" s="5" t="s">
        <v>478</v>
      </c>
      <c r="C37" s="42">
        <v>1000</v>
      </c>
      <c r="D37" s="7"/>
      <c r="E37" s="11"/>
      <c r="F37" s="7">
        <v>800</v>
      </c>
      <c r="G37" s="7"/>
      <c r="H37" s="7"/>
      <c r="I37" s="7"/>
      <c r="J37" s="7"/>
      <c r="K37" s="11">
        <v>856.26</v>
      </c>
      <c r="L37" s="8">
        <v>0</v>
      </c>
      <c r="M37" s="7"/>
    </row>
    <row r="38" spans="1:13">
      <c r="A38" s="4" t="s">
        <v>479</v>
      </c>
      <c r="B38" s="5" t="s">
        <v>480</v>
      </c>
      <c r="C38" s="42">
        <v>1000</v>
      </c>
      <c r="D38" s="11"/>
      <c r="E38" s="11"/>
      <c r="F38" s="7">
        <v>1000</v>
      </c>
      <c r="G38" s="11">
        <v>1684.75</v>
      </c>
      <c r="H38" s="7"/>
      <c r="I38" s="7"/>
      <c r="J38" s="7"/>
      <c r="K38" s="11">
        <v>95.84</v>
      </c>
      <c r="L38" s="8">
        <v>0</v>
      </c>
      <c r="M38" s="7"/>
    </row>
    <row r="39" spans="1:13">
      <c r="A39" s="4" t="s">
        <v>481</v>
      </c>
      <c r="B39" s="5" t="s">
        <v>482</v>
      </c>
      <c r="C39" s="42">
        <f>F39*1.07</f>
        <v>406059.93890000007</v>
      </c>
      <c r="D39" s="11">
        <v>181821.11</v>
      </c>
      <c r="E39" s="11">
        <v>272731.66499999998</v>
      </c>
      <c r="F39" s="7">
        <v>379495.27</v>
      </c>
      <c r="G39" s="11">
        <v>208903.41</v>
      </c>
      <c r="H39" s="11">
        <v>322834.81</v>
      </c>
      <c r="I39" s="11">
        <v>351384.51</v>
      </c>
      <c r="J39" s="11">
        <v>308309.03999999998</v>
      </c>
      <c r="K39" s="11">
        <v>253516.33</v>
      </c>
      <c r="L39" s="8">
        <v>0</v>
      </c>
      <c r="M39" s="7"/>
    </row>
    <row r="40" spans="1:13">
      <c r="A40" s="4" t="s">
        <v>483</v>
      </c>
      <c r="B40" s="5" t="s">
        <v>484</v>
      </c>
      <c r="C40" s="42">
        <f>F40*1.07</f>
        <v>31444.004400000002</v>
      </c>
      <c r="D40" s="11">
        <v>17101.25</v>
      </c>
      <c r="E40" s="11">
        <v>25651.875</v>
      </c>
      <c r="F40" s="7">
        <v>29386.92</v>
      </c>
      <c r="G40" s="11">
        <v>27781.51</v>
      </c>
      <c r="H40" s="11">
        <v>25378.99</v>
      </c>
      <c r="I40" s="11">
        <v>27210.11</v>
      </c>
      <c r="J40" s="11">
        <v>27690.86</v>
      </c>
      <c r="K40" s="11">
        <v>23477.48</v>
      </c>
      <c r="L40" s="8">
        <v>0</v>
      </c>
      <c r="M40" s="7"/>
    </row>
    <row r="41" spans="1:13">
      <c r="A41" s="4" t="s">
        <v>485</v>
      </c>
      <c r="B41" s="5" t="s">
        <v>486</v>
      </c>
      <c r="C41" s="42">
        <f t="shared" si="0"/>
        <v>0</v>
      </c>
      <c r="D41" s="7"/>
      <c r="E41" s="11"/>
      <c r="F41" s="7">
        <v>448.75</v>
      </c>
      <c r="G41" s="7"/>
      <c r="H41" s="11">
        <v>366.84</v>
      </c>
      <c r="I41" s="11">
        <v>415.51</v>
      </c>
      <c r="J41" s="11">
        <v>1341.75</v>
      </c>
      <c r="K41" s="11">
        <v>1341.75</v>
      </c>
      <c r="L41" s="8">
        <v>0</v>
      </c>
      <c r="M41" s="7"/>
    </row>
    <row r="42" spans="1:13">
      <c r="A42" s="4"/>
      <c r="B42" s="5" t="s">
        <v>487</v>
      </c>
      <c r="C42" s="7">
        <v>9000</v>
      </c>
      <c r="D42" s="7"/>
      <c r="E42" s="11"/>
      <c r="F42" s="7"/>
      <c r="G42" s="7"/>
      <c r="H42" s="11"/>
      <c r="I42" s="11"/>
      <c r="J42" s="11"/>
      <c r="K42" s="11"/>
      <c r="L42" s="8"/>
      <c r="M42" s="7"/>
    </row>
    <row r="43" spans="1:13">
      <c r="A43" s="4"/>
      <c r="B43" s="5"/>
      <c r="C43" s="12"/>
      <c r="D43" s="12"/>
      <c r="E43" s="12"/>
      <c r="F43" s="12"/>
      <c r="G43" s="12"/>
      <c r="H43" s="12"/>
      <c r="I43" s="12"/>
      <c r="J43" s="12"/>
      <c r="K43" s="12"/>
      <c r="L43" s="12"/>
      <c r="M43" s="12"/>
    </row>
    <row r="44" spans="1:13">
      <c r="A44" s="4"/>
      <c r="B44" s="5" t="s">
        <v>36</v>
      </c>
      <c r="C44" s="42">
        <f>SUM(C9:C42)</f>
        <v>601453.94330000004</v>
      </c>
      <c r="D44" s="11">
        <v>238204.31</v>
      </c>
      <c r="E44" s="11">
        <v>357306.46500000003</v>
      </c>
      <c r="F44" s="7">
        <v>607080.49</v>
      </c>
      <c r="G44" s="11">
        <v>323517.63</v>
      </c>
      <c r="H44" s="11">
        <v>420382.96</v>
      </c>
      <c r="I44" s="11">
        <v>543127.99</v>
      </c>
      <c r="J44" s="11">
        <v>561741.06000000006</v>
      </c>
      <c r="K44" s="11">
        <v>543774.26</v>
      </c>
      <c r="L44" s="8">
        <v>0</v>
      </c>
      <c r="M44" s="7"/>
    </row>
    <row r="45" spans="1:13">
      <c r="A45" s="9"/>
      <c r="B45" s="9"/>
      <c r="C45" s="10"/>
      <c r="D45" s="10"/>
      <c r="E45" s="10"/>
      <c r="F45" s="10"/>
      <c r="G45" s="10"/>
      <c r="H45" s="10"/>
      <c r="I45" s="10"/>
      <c r="J45" s="10"/>
      <c r="K45" s="10"/>
      <c r="L45" s="10"/>
      <c r="M45" s="10"/>
    </row>
    <row r="46" spans="1:13">
      <c r="A46" s="5"/>
      <c r="B46" s="5"/>
      <c r="C46" s="7"/>
      <c r="D46" s="7"/>
      <c r="E46" s="7"/>
      <c r="F46" s="7"/>
      <c r="G46" s="7"/>
      <c r="H46" s="7"/>
      <c r="I46" s="7"/>
      <c r="J46" s="7"/>
      <c r="K46" s="7"/>
      <c r="L46" s="7"/>
      <c r="M46" s="7"/>
    </row>
    <row r="47" spans="1:13">
      <c r="A47" s="5"/>
      <c r="B47" s="5"/>
      <c r="C47" s="7"/>
      <c r="D47" s="7"/>
      <c r="E47" s="7"/>
      <c r="F47" s="7"/>
      <c r="G47" s="7"/>
      <c r="H47" s="7"/>
      <c r="I47" s="7"/>
      <c r="J47" s="7"/>
      <c r="K47" s="7"/>
      <c r="L47" s="7"/>
      <c r="M47" s="7"/>
    </row>
    <row r="48" spans="1:13">
      <c r="A48" s="5"/>
      <c r="D48" s="7"/>
      <c r="E48" s="7"/>
      <c r="F48" s="7"/>
      <c r="G48" s="7"/>
      <c r="H48" s="7"/>
      <c r="I48" s="7"/>
      <c r="J48" s="7"/>
      <c r="K48" s="7"/>
      <c r="L48" s="7"/>
      <c r="M48" s="7"/>
    </row>
    <row r="49" spans="1:13">
      <c r="A49" s="5"/>
      <c r="B49" s="5"/>
      <c r="C49" s="7"/>
      <c r="D49" s="7"/>
      <c r="E49" s="7"/>
      <c r="F49" s="7"/>
      <c r="G49" s="7"/>
      <c r="H49" s="7"/>
      <c r="I49" s="7"/>
      <c r="J49" s="7"/>
      <c r="K49" s="7"/>
      <c r="L49" s="7"/>
      <c r="M49" s="7"/>
    </row>
    <row r="50" spans="1:13">
      <c r="A50" s="5"/>
      <c r="B50" s="5"/>
      <c r="C50" s="7"/>
      <c r="D50" s="7"/>
      <c r="E50" s="7"/>
      <c r="F50" s="7"/>
      <c r="G50" s="7"/>
      <c r="H50" s="7"/>
      <c r="I50" s="7"/>
      <c r="J50" s="7"/>
      <c r="K50" s="7"/>
      <c r="L50" s="7"/>
      <c r="M50" s="7"/>
    </row>
    <row r="51" spans="1:13">
      <c r="A51" s="5"/>
      <c r="B51" s="5"/>
      <c r="C51" s="7"/>
      <c r="D51" s="7"/>
      <c r="E51" s="7"/>
      <c r="F51" s="7"/>
      <c r="G51" s="7"/>
      <c r="H51" s="7"/>
      <c r="I51" s="7"/>
      <c r="J51" s="7"/>
      <c r="K51" s="7"/>
      <c r="L51" s="7"/>
      <c r="M51" s="7"/>
    </row>
    <row r="52" spans="1:13">
      <c r="A52" s="5"/>
      <c r="B52" s="5"/>
      <c r="C52" s="7"/>
      <c r="D52" s="7"/>
      <c r="E52" s="7"/>
      <c r="F52" s="7"/>
      <c r="G52" s="7"/>
      <c r="H52" s="7"/>
      <c r="I52" s="7"/>
      <c r="J52" s="7"/>
      <c r="K52" s="7"/>
      <c r="L52" s="7"/>
      <c r="M52" s="7"/>
    </row>
    <row r="53" spans="1:13">
      <c r="A53" s="5"/>
      <c r="B53" s="5"/>
      <c r="C53" s="7"/>
      <c r="D53" s="7"/>
      <c r="E53" s="7"/>
      <c r="F53" s="7"/>
      <c r="G53" s="7"/>
      <c r="H53" s="7"/>
      <c r="I53" s="7"/>
      <c r="J53" s="7"/>
      <c r="K53" s="7"/>
      <c r="L53" s="7"/>
      <c r="M53" s="7"/>
    </row>
    <row r="54" spans="1:13">
      <c r="A54" s="5"/>
      <c r="B54" s="5"/>
      <c r="C54" s="7"/>
      <c r="D54" s="7"/>
      <c r="E54" s="7"/>
      <c r="F54" s="7"/>
      <c r="G54" s="7"/>
      <c r="H54" s="7"/>
      <c r="I54" s="7"/>
      <c r="J54" s="7"/>
      <c r="K54" s="7"/>
      <c r="L54" s="7"/>
      <c r="M54" s="7"/>
    </row>
    <row r="55" spans="1:13">
      <c r="A55" s="5"/>
      <c r="B55" s="5"/>
      <c r="C55" s="7"/>
      <c r="D55" s="7"/>
      <c r="E55" s="7"/>
      <c r="F55" s="7"/>
      <c r="G55" s="7"/>
      <c r="H55" s="7"/>
      <c r="I55" s="7"/>
      <c r="J55" s="7"/>
      <c r="K55" s="7"/>
      <c r="L55" s="7"/>
      <c r="M55" s="7"/>
    </row>
    <row r="56" spans="1:13">
      <c r="A56" s="5"/>
      <c r="B56" s="5"/>
      <c r="C56" s="7"/>
      <c r="D56" s="7"/>
      <c r="E56" s="7"/>
      <c r="F56" s="7"/>
      <c r="G56" s="7"/>
      <c r="H56" s="7"/>
      <c r="I56" s="7"/>
      <c r="J56" s="7"/>
      <c r="K56" s="7"/>
      <c r="L56" s="7"/>
      <c r="M56" s="7"/>
    </row>
    <row r="57" spans="1:13">
      <c r="A57" s="5"/>
      <c r="B57" s="5"/>
      <c r="C57" s="7"/>
      <c r="D57" s="7"/>
      <c r="E57" s="7"/>
      <c r="F57" s="7"/>
      <c r="G57" s="7"/>
      <c r="H57" s="7"/>
      <c r="I57" s="7"/>
      <c r="J57" s="7"/>
      <c r="K57" s="7"/>
      <c r="L57" s="7"/>
      <c r="M57" s="7"/>
    </row>
    <row r="58" spans="1:13">
      <c r="A58" s="5"/>
      <c r="B58" s="5"/>
      <c r="C58" s="7"/>
      <c r="D58" s="7"/>
      <c r="E58" s="7"/>
      <c r="F58" s="7"/>
      <c r="G58" s="7"/>
      <c r="H58" s="7"/>
      <c r="I58" s="7"/>
      <c r="J58" s="7"/>
      <c r="K58" s="7"/>
      <c r="L58" s="7"/>
      <c r="M58" s="7"/>
    </row>
    <row r="59" spans="1:13">
      <c r="A59" s="5"/>
      <c r="B59" s="5"/>
      <c r="C59" s="7"/>
      <c r="D59" s="7"/>
      <c r="E59" s="7"/>
      <c r="F59" s="7"/>
      <c r="G59" s="7"/>
      <c r="H59" s="7"/>
      <c r="I59" s="7"/>
      <c r="J59" s="7"/>
      <c r="K59" s="7"/>
      <c r="L59" s="7"/>
      <c r="M59" s="7"/>
    </row>
    <row r="60" spans="1:13">
      <c r="A60" s="5"/>
      <c r="B60" s="5"/>
      <c r="C60" s="7"/>
      <c r="D60" s="7"/>
      <c r="E60" s="7"/>
      <c r="F60" s="7"/>
      <c r="G60" s="7"/>
      <c r="H60" s="7"/>
      <c r="I60" s="7"/>
      <c r="J60" s="7"/>
      <c r="K60" s="7"/>
      <c r="L60" s="7"/>
      <c r="M60" s="7"/>
    </row>
    <row r="61" spans="1:13">
      <c r="A61" s="5"/>
      <c r="B61" s="5"/>
      <c r="C61" s="7"/>
      <c r="D61" s="7"/>
      <c r="E61" s="7"/>
      <c r="F61" s="7"/>
      <c r="G61" s="7"/>
      <c r="H61" s="7"/>
      <c r="I61" s="7"/>
      <c r="J61" s="7"/>
      <c r="K61" s="7"/>
      <c r="L61" s="7"/>
      <c r="M61" s="7"/>
    </row>
    <row r="62" spans="1:13">
      <c r="A62" s="5"/>
      <c r="B62" s="5"/>
      <c r="C62" s="7"/>
      <c r="D62" s="7"/>
      <c r="E62" s="7"/>
      <c r="F62" s="7"/>
      <c r="G62" s="7"/>
      <c r="H62" s="7"/>
      <c r="I62" s="7"/>
      <c r="J62" s="7"/>
      <c r="K62" s="7"/>
      <c r="L62" s="7"/>
      <c r="M62" s="7"/>
    </row>
    <row r="63" spans="1:13">
      <c r="A63" s="5"/>
      <c r="B63" s="5"/>
      <c r="C63" s="7"/>
      <c r="D63" s="7"/>
      <c r="E63" s="7"/>
      <c r="F63" s="7"/>
      <c r="G63" s="7"/>
      <c r="H63" s="7"/>
      <c r="I63" s="7"/>
      <c r="J63" s="7"/>
      <c r="K63" s="7"/>
      <c r="L63" s="7"/>
      <c r="M63" s="7"/>
    </row>
    <row r="64" spans="1:13">
      <c r="A64" s="5"/>
      <c r="B64" s="5"/>
      <c r="C64" s="7"/>
      <c r="D64" s="7"/>
      <c r="E64" s="7"/>
      <c r="F64" s="7"/>
      <c r="G64" s="7"/>
      <c r="H64" s="7"/>
      <c r="I64" s="7"/>
      <c r="J64" s="7"/>
      <c r="K64" s="7"/>
      <c r="L64" s="7"/>
      <c r="M64" s="7"/>
    </row>
    <row r="65" spans="1:13">
      <c r="A65" s="5"/>
      <c r="B65" s="5"/>
      <c r="C65" s="7"/>
      <c r="D65" s="7"/>
      <c r="E65" s="7"/>
      <c r="F65" s="7"/>
      <c r="G65" s="7"/>
      <c r="H65" s="7"/>
      <c r="I65" s="7"/>
      <c r="J65" s="7"/>
      <c r="K65" s="7"/>
      <c r="L65" s="7"/>
      <c r="M65" s="7"/>
    </row>
    <row r="66" spans="1:13">
      <c r="A66" s="5"/>
      <c r="B66" s="5"/>
      <c r="C66" s="7"/>
      <c r="D66" s="7"/>
      <c r="E66" s="7"/>
      <c r="F66" s="7"/>
      <c r="G66" s="7"/>
      <c r="H66" s="7"/>
      <c r="I66" s="7"/>
      <c r="J66" s="7"/>
      <c r="K66" s="7"/>
      <c r="L66" s="7"/>
      <c r="M66" s="7"/>
    </row>
    <row r="67" spans="1:13">
      <c r="A67" s="5"/>
      <c r="B67" s="5"/>
      <c r="C67" s="7"/>
      <c r="D67" s="7"/>
      <c r="E67" s="7"/>
      <c r="F67" s="7"/>
      <c r="G67" s="7"/>
      <c r="H67" s="7"/>
      <c r="I67" s="7"/>
      <c r="J67" s="7"/>
      <c r="K67" s="7"/>
      <c r="L67" s="7"/>
      <c r="M67" s="7"/>
    </row>
    <row r="68" spans="1:13">
      <c r="A68" s="5"/>
      <c r="B68" s="5"/>
      <c r="C68" s="7"/>
      <c r="D68" s="7"/>
      <c r="E68" s="7"/>
      <c r="F68" s="7"/>
      <c r="G68" s="7"/>
      <c r="H68" s="7"/>
      <c r="I68" s="7"/>
      <c r="J68" s="7"/>
      <c r="K68" s="7"/>
      <c r="L68" s="7"/>
      <c r="M68" s="7"/>
    </row>
    <row r="69" spans="1:13">
      <c r="A69" s="5"/>
      <c r="B69" s="5"/>
      <c r="C69" s="7"/>
      <c r="D69" s="7"/>
      <c r="E69" s="7"/>
      <c r="F69" s="7"/>
      <c r="G69" s="7"/>
      <c r="H69" s="7"/>
      <c r="I69" s="7"/>
      <c r="J69" s="7"/>
      <c r="K69" s="7"/>
      <c r="L69" s="7"/>
      <c r="M69" s="7"/>
    </row>
    <row r="70" spans="1:13">
      <c r="A70" s="5"/>
      <c r="B70" s="5"/>
      <c r="C70" s="7"/>
      <c r="D70" s="7"/>
      <c r="E70" s="7"/>
      <c r="F70" s="7"/>
      <c r="G70" s="7"/>
      <c r="H70" s="7"/>
      <c r="I70" s="7"/>
      <c r="J70" s="7"/>
      <c r="K70" s="7"/>
      <c r="L70" s="7"/>
      <c r="M70" s="7"/>
    </row>
    <row r="71" spans="1:13">
      <c r="A71" s="5"/>
      <c r="B71" s="5"/>
      <c r="C71" s="7"/>
      <c r="D71" s="7"/>
      <c r="E71" s="7"/>
      <c r="F71" s="7"/>
      <c r="G71" s="7"/>
      <c r="H71" s="7"/>
      <c r="I71" s="7"/>
      <c r="J71" s="7"/>
      <c r="K71" s="7"/>
      <c r="L71" s="7"/>
      <c r="M71" s="7"/>
    </row>
    <row r="72" spans="1:13">
      <c r="A72" s="5"/>
      <c r="B72" s="5"/>
      <c r="C72" s="7"/>
      <c r="D72" s="7"/>
      <c r="E72" s="7"/>
      <c r="F72" s="7"/>
      <c r="G72" s="7"/>
      <c r="H72" s="7"/>
      <c r="I72" s="7"/>
      <c r="J72" s="7"/>
      <c r="K72" s="7"/>
      <c r="L72" s="7"/>
      <c r="M72" s="7"/>
    </row>
    <row r="73" spans="1:13">
      <c r="A73" s="5"/>
      <c r="B73" s="5"/>
      <c r="C73" s="7"/>
      <c r="D73" s="7"/>
      <c r="E73" s="7"/>
      <c r="F73" s="7"/>
      <c r="G73" s="7"/>
      <c r="H73" s="7"/>
      <c r="I73" s="7"/>
      <c r="J73" s="7"/>
      <c r="K73" s="7"/>
      <c r="L73" s="7"/>
      <c r="M73" s="7"/>
    </row>
  </sheetData>
  <mergeCells count="4">
    <mergeCell ref="A1:M1"/>
    <mergeCell ref="A2:M2"/>
    <mergeCell ref="A3:M3"/>
    <mergeCell ref="A8:M8"/>
  </mergeCells>
  <pageMargins left="0.75" right="0.75" top="0.75" bottom="0.75" header="0.03" footer="0.03"/>
  <pageSetup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1:M56"/>
  <sheetViews>
    <sheetView workbookViewId="0">
      <selection activeCell="C16" sqref="C16"/>
    </sheetView>
  </sheetViews>
  <sheetFormatPr defaultRowHeight="12.75"/>
  <cols>
    <col min="1" max="1" width="18.5" customWidth="1"/>
    <col min="2" max="2" width="30" customWidth="1"/>
    <col min="3" max="3" width="12.6640625" customWidth="1"/>
    <col min="4" max="4" width="12.83203125" customWidth="1"/>
    <col min="5" max="5" width="13.1640625" customWidth="1"/>
    <col min="6" max="11" width="14.5" customWidth="1"/>
    <col min="12" max="12" width="11.5" customWidth="1"/>
    <col min="13" max="13" width="30.6640625" customWidth="1"/>
  </cols>
  <sheetData>
    <row r="1" spans="1:13" ht="13.5">
      <c r="A1" s="44" t="s">
        <v>0</v>
      </c>
      <c r="B1" s="44"/>
      <c r="C1" s="44"/>
      <c r="D1" s="44"/>
      <c r="E1" s="44"/>
      <c r="F1" s="44"/>
      <c r="G1" s="44"/>
      <c r="H1" s="44"/>
      <c r="I1" s="44"/>
      <c r="J1" s="44"/>
      <c r="K1" s="44"/>
      <c r="L1" s="44"/>
      <c r="M1" s="44"/>
    </row>
    <row r="2" spans="1:13">
      <c r="A2" s="45" t="s">
        <v>488</v>
      </c>
      <c r="B2" s="45"/>
      <c r="C2" s="45"/>
      <c r="D2" s="45"/>
      <c r="E2" s="45"/>
      <c r="F2" s="45"/>
      <c r="G2" s="45"/>
      <c r="H2" s="45"/>
      <c r="I2" s="45"/>
      <c r="J2" s="45"/>
      <c r="K2" s="45"/>
      <c r="L2" s="45"/>
      <c r="M2" s="45"/>
    </row>
    <row r="3" spans="1:13">
      <c r="A3" s="45" t="s">
        <v>2</v>
      </c>
      <c r="B3" s="45"/>
      <c r="C3" s="45"/>
      <c r="D3" s="45"/>
      <c r="E3" s="45"/>
      <c r="F3" s="45"/>
      <c r="G3" s="45"/>
      <c r="H3" s="45"/>
      <c r="I3" s="45"/>
      <c r="J3" s="45"/>
      <c r="K3" s="45"/>
      <c r="L3" s="45"/>
      <c r="M3" s="45"/>
    </row>
    <row r="4" spans="1:13">
      <c r="C4" s="1" t="s">
        <v>3</v>
      </c>
      <c r="D4" s="1" t="s">
        <v>4</v>
      </c>
      <c r="E4" s="1" t="s">
        <v>5</v>
      </c>
      <c r="F4" s="1" t="s">
        <v>6</v>
      </c>
      <c r="G4" s="1" t="s">
        <v>7</v>
      </c>
      <c r="H4" s="1" t="s">
        <v>7</v>
      </c>
      <c r="I4" s="3" t="s">
        <v>7</v>
      </c>
      <c r="J4" s="3" t="s">
        <v>7</v>
      </c>
      <c r="K4" s="3" t="s">
        <v>7</v>
      </c>
    </row>
    <row r="5" spans="1:13">
      <c r="C5" s="2" t="s">
        <v>8</v>
      </c>
      <c r="D5" s="1" t="s">
        <v>9</v>
      </c>
      <c r="E5" s="1" t="s">
        <v>7</v>
      </c>
      <c r="F5" s="1" t="s">
        <v>10</v>
      </c>
      <c r="G5" s="1" t="s">
        <v>11</v>
      </c>
      <c r="H5" s="1" t="s">
        <v>12</v>
      </c>
      <c r="I5" s="3" t="s">
        <v>13</v>
      </c>
      <c r="J5" s="3" t="s">
        <v>14</v>
      </c>
      <c r="K5" s="3" t="s">
        <v>15</v>
      </c>
      <c r="L5" s="1" t="s">
        <v>16</v>
      </c>
    </row>
    <row r="6" spans="1:13">
      <c r="C6" s="2" t="s">
        <v>17</v>
      </c>
      <c r="D6" s="3" t="s">
        <v>18</v>
      </c>
      <c r="E6" s="3" t="s">
        <v>19</v>
      </c>
      <c r="F6" s="3" t="s">
        <v>17</v>
      </c>
      <c r="G6" s="3" t="s">
        <v>20</v>
      </c>
      <c r="H6" s="3" t="s">
        <v>20</v>
      </c>
      <c r="I6" s="3" t="s">
        <v>20</v>
      </c>
      <c r="J6" s="3" t="s">
        <v>20</v>
      </c>
      <c r="K6" s="3" t="s">
        <v>20</v>
      </c>
      <c r="L6" s="3" t="s">
        <v>21</v>
      </c>
      <c r="M6" s="3" t="s">
        <v>22</v>
      </c>
    </row>
    <row r="7" spans="1:13">
      <c r="A7" s="9"/>
      <c r="B7" s="9"/>
      <c r="C7" s="10"/>
      <c r="D7" s="10"/>
      <c r="E7" s="10"/>
      <c r="F7" s="10"/>
      <c r="G7" s="10"/>
      <c r="H7" s="10"/>
      <c r="I7" s="10"/>
      <c r="J7" s="10"/>
      <c r="K7" s="10"/>
      <c r="L7" s="10"/>
      <c r="M7" s="10"/>
    </row>
    <row r="8" spans="1:13">
      <c r="A8" s="46" t="s">
        <v>25</v>
      </c>
      <c r="B8" s="47"/>
      <c r="C8" s="47"/>
      <c r="D8" s="47"/>
      <c r="E8" s="47"/>
      <c r="F8" s="47"/>
      <c r="G8" s="47"/>
      <c r="H8" s="47"/>
      <c r="I8" s="47"/>
      <c r="J8" s="47"/>
      <c r="K8" s="47"/>
      <c r="L8" s="47"/>
      <c r="M8" s="47"/>
    </row>
    <row r="9" spans="1:13">
      <c r="A9" s="4" t="s">
        <v>489</v>
      </c>
      <c r="B9" s="5" t="s">
        <v>490</v>
      </c>
      <c r="C9" s="7">
        <v>500</v>
      </c>
      <c r="D9" s="11">
        <v>549.16</v>
      </c>
      <c r="E9" s="11">
        <v>823.74</v>
      </c>
      <c r="F9" s="7">
        <v>500</v>
      </c>
      <c r="G9" s="11">
        <v>542.4</v>
      </c>
      <c r="H9" s="11"/>
      <c r="I9" s="11">
        <v>55.37</v>
      </c>
      <c r="J9" s="11">
        <v>21.52</v>
      </c>
      <c r="K9" s="11">
        <v>346.33</v>
      </c>
      <c r="L9" s="8">
        <v>0</v>
      </c>
      <c r="M9" s="7"/>
    </row>
    <row r="10" spans="1:13">
      <c r="A10" s="4" t="s">
        <v>491</v>
      </c>
      <c r="B10" s="5" t="s">
        <v>492</v>
      </c>
      <c r="C10" s="7">
        <v>5100</v>
      </c>
      <c r="D10" s="11">
        <v>4709</v>
      </c>
      <c r="E10" s="11">
        <v>7063.5</v>
      </c>
      <c r="F10" s="7">
        <v>3000</v>
      </c>
      <c r="G10" s="7"/>
      <c r="H10" s="11">
        <v>3749.75</v>
      </c>
      <c r="I10" s="7"/>
      <c r="J10" s="7"/>
      <c r="K10" s="11">
        <v>3154.9</v>
      </c>
      <c r="L10" s="8">
        <v>0</v>
      </c>
      <c r="M10" s="7"/>
    </row>
    <row r="11" spans="1:13">
      <c r="A11" s="4" t="s">
        <v>493</v>
      </c>
      <c r="B11" s="5" t="s">
        <v>494</v>
      </c>
      <c r="C11" s="7">
        <v>1500</v>
      </c>
      <c r="D11" s="11">
        <v>745.9</v>
      </c>
      <c r="E11" s="11">
        <v>1118.8499999999999</v>
      </c>
      <c r="F11" s="7">
        <v>1500</v>
      </c>
      <c r="G11" s="11">
        <v>1383.6</v>
      </c>
      <c r="H11" s="11">
        <v>1454.2</v>
      </c>
      <c r="I11" s="11">
        <v>2138.9</v>
      </c>
      <c r="J11" s="11">
        <v>1383.6</v>
      </c>
      <c r="K11" s="11">
        <v>1383.6</v>
      </c>
      <c r="L11" s="8">
        <v>0</v>
      </c>
      <c r="M11" s="7"/>
    </row>
    <row r="12" spans="1:13">
      <c r="A12" s="4" t="s">
        <v>495</v>
      </c>
      <c r="B12" s="5" t="s">
        <v>496</v>
      </c>
      <c r="C12" s="7">
        <v>1000</v>
      </c>
      <c r="D12" s="11">
        <v>258.02999999999997</v>
      </c>
      <c r="E12" s="11">
        <v>387.04500000000002</v>
      </c>
      <c r="F12" s="7">
        <v>1000</v>
      </c>
      <c r="G12" s="11">
        <v>12.07</v>
      </c>
      <c r="H12" s="11">
        <v>156.9</v>
      </c>
      <c r="I12" s="11">
        <v>799.35</v>
      </c>
      <c r="J12" s="11">
        <v>535.26</v>
      </c>
      <c r="K12" s="11">
        <v>495.32</v>
      </c>
      <c r="L12" s="8">
        <v>0</v>
      </c>
      <c r="M12" s="7"/>
    </row>
    <row r="13" spans="1:13">
      <c r="A13" s="4" t="s">
        <v>497</v>
      </c>
      <c r="B13" s="5" t="s">
        <v>498</v>
      </c>
      <c r="C13" s="7">
        <v>12000</v>
      </c>
      <c r="D13" s="11">
        <v>917.19</v>
      </c>
      <c r="E13" s="11">
        <v>1375.7850000000001</v>
      </c>
      <c r="F13" s="7">
        <v>10000</v>
      </c>
      <c r="G13" s="11">
        <v>2176.61</v>
      </c>
      <c r="H13" s="11">
        <v>7180.07</v>
      </c>
      <c r="I13" s="11">
        <v>8151.45</v>
      </c>
      <c r="J13" s="11">
        <v>6328</v>
      </c>
      <c r="K13" s="11">
        <v>6182.56</v>
      </c>
      <c r="L13" s="8">
        <v>0</v>
      </c>
      <c r="M13" s="7"/>
    </row>
    <row r="14" spans="1:13">
      <c r="A14" s="4" t="s">
        <v>499</v>
      </c>
      <c r="B14" s="5" t="s">
        <v>500</v>
      </c>
      <c r="C14" s="7"/>
      <c r="D14" s="7"/>
      <c r="E14" s="11"/>
      <c r="F14" s="7"/>
      <c r="G14" s="7"/>
      <c r="H14" s="7"/>
      <c r="I14" s="11">
        <v>11.29</v>
      </c>
      <c r="J14" s="7"/>
      <c r="K14" s="7"/>
      <c r="L14" s="8">
        <v>0</v>
      </c>
      <c r="M14" s="7"/>
    </row>
    <row r="15" spans="1:13">
      <c r="A15" s="4" t="s">
        <v>501</v>
      </c>
      <c r="B15" s="5" t="s">
        <v>502</v>
      </c>
      <c r="C15" s="7">
        <v>75000</v>
      </c>
      <c r="D15" s="11">
        <v>27569.279999999999</v>
      </c>
      <c r="E15" s="11">
        <v>41353.919999999998</v>
      </c>
      <c r="F15" s="7">
        <v>30000</v>
      </c>
      <c r="G15" s="11">
        <v>20930.560000000001</v>
      </c>
      <c r="H15" s="11">
        <v>8059.93</v>
      </c>
      <c r="I15" s="11">
        <v>19865.93</v>
      </c>
      <c r="J15" s="11">
        <v>25138.639999999999</v>
      </c>
      <c r="K15" s="11">
        <v>43762.58</v>
      </c>
      <c r="L15" s="8">
        <v>0</v>
      </c>
      <c r="M15" s="7"/>
    </row>
    <row r="16" spans="1:13">
      <c r="A16" s="4" t="s">
        <v>503</v>
      </c>
      <c r="B16" s="5" t="s">
        <v>504</v>
      </c>
      <c r="C16" s="7">
        <v>13200</v>
      </c>
      <c r="D16" s="11">
        <v>11599.45</v>
      </c>
      <c r="E16" s="11">
        <v>17399.174999999999</v>
      </c>
      <c r="F16" s="7">
        <v>12000</v>
      </c>
      <c r="G16" s="11">
        <v>6444.17</v>
      </c>
      <c r="H16" s="11">
        <v>10396</v>
      </c>
      <c r="I16" s="11">
        <v>11271.75</v>
      </c>
      <c r="J16" s="11">
        <v>21753.63</v>
      </c>
      <c r="K16" s="11">
        <v>21306.15</v>
      </c>
      <c r="L16" s="8">
        <v>0</v>
      </c>
      <c r="M16" s="7"/>
    </row>
    <row r="17" spans="1:13">
      <c r="A17" s="4" t="s">
        <v>505</v>
      </c>
      <c r="B17" s="5" t="s">
        <v>506</v>
      </c>
      <c r="C17" s="7">
        <v>2500</v>
      </c>
      <c r="D17" s="7"/>
      <c r="E17" s="11"/>
      <c r="F17" s="7">
        <v>1500</v>
      </c>
      <c r="G17" s="7"/>
      <c r="H17" s="7"/>
      <c r="I17" s="7"/>
      <c r="J17" s="11">
        <v>12106.26</v>
      </c>
      <c r="K17" s="11">
        <v>13141.9</v>
      </c>
      <c r="L17" s="8">
        <v>0</v>
      </c>
      <c r="M17" s="7"/>
    </row>
    <row r="18" spans="1:13">
      <c r="A18" s="4" t="s">
        <v>507</v>
      </c>
      <c r="B18" s="5" t="s">
        <v>508</v>
      </c>
      <c r="C18" s="7">
        <v>5500</v>
      </c>
      <c r="D18" s="7"/>
      <c r="E18" s="11"/>
      <c r="F18" s="7">
        <v>5400</v>
      </c>
      <c r="G18" s="11">
        <v>5250</v>
      </c>
      <c r="H18" s="7"/>
      <c r="I18" s="7"/>
      <c r="J18" s="11">
        <v>16910</v>
      </c>
      <c r="K18" s="11">
        <v>21603</v>
      </c>
      <c r="L18" s="8">
        <v>0</v>
      </c>
      <c r="M18" s="7"/>
    </row>
    <row r="19" spans="1:13">
      <c r="A19" s="4" t="s">
        <v>509</v>
      </c>
      <c r="B19" s="5" t="s">
        <v>510</v>
      </c>
      <c r="C19" s="7">
        <v>2000</v>
      </c>
      <c r="D19" s="11">
        <v>400</v>
      </c>
      <c r="E19" s="11">
        <v>600</v>
      </c>
      <c r="F19" s="7">
        <v>2000</v>
      </c>
      <c r="G19" s="11">
        <v>1500</v>
      </c>
      <c r="H19" s="7"/>
      <c r="I19" s="7"/>
      <c r="J19" s="11">
        <v>8202</v>
      </c>
      <c r="K19" s="11">
        <v>14799</v>
      </c>
      <c r="L19" s="8">
        <v>0</v>
      </c>
      <c r="M19" s="7"/>
    </row>
    <row r="20" spans="1:13">
      <c r="A20" s="4" t="s">
        <v>511</v>
      </c>
      <c r="B20" s="5" t="s">
        <v>512</v>
      </c>
      <c r="C20" s="7">
        <v>1200</v>
      </c>
      <c r="D20" s="11">
        <v>43.67</v>
      </c>
      <c r="E20" s="11">
        <v>65.504999999999995</v>
      </c>
      <c r="F20" s="7">
        <v>1200</v>
      </c>
      <c r="G20" s="11">
        <v>386.45</v>
      </c>
      <c r="H20" s="11">
        <v>127.25</v>
      </c>
      <c r="I20" s="11">
        <v>941.02</v>
      </c>
      <c r="J20" s="11">
        <v>1567.84</v>
      </c>
      <c r="K20" s="11">
        <v>918.56</v>
      </c>
      <c r="L20" s="8">
        <v>0</v>
      </c>
      <c r="M20" s="7"/>
    </row>
    <row r="21" spans="1:13">
      <c r="A21" s="4" t="s">
        <v>513</v>
      </c>
      <c r="B21" s="5" t="s">
        <v>514</v>
      </c>
      <c r="C21" s="7">
        <v>400</v>
      </c>
      <c r="D21" s="11">
        <v>99.55</v>
      </c>
      <c r="E21" s="11">
        <v>149.32499999999999</v>
      </c>
      <c r="F21" s="7">
        <v>400</v>
      </c>
      <c r="G21" s="7"/>
      <c r="H21" s="11">
        <v>281.85000000000002</v>
      </c>
      <c r="I21" s="11">
        <v>43.34</v>
      </c>
      <c r="J21" s="11">
        <v>225.84</v>
      </c>
      <c r="K21" s="11">
        <v>301.25</v>
      </c>
      <c r="L21" s="8">
        <v>0</v>
      </c>
      <c r="M21" s="7"/>
    </row>
    <row r="22" spans="1:13">
      <c r="A22" s="4" t="s">
        <v>515</v>
      </c>
      <c r="B22" s="5" t="s">
        <v>516</v>
      </c>
      <c r="C22" s="7">
        <v>300</v>
      </c>
      <c r="D22" s="11">
        <v>227.47</v>
      </c>
      <c r="E22" s="11">
        <v>341.20499999999998</v>
      </c>
      <c r="F22" s="7">
        <v>300</v>
      </c>
      <c r="G22" s="11">
        <v>17.75</v>
      </c>
      <c r="H22" s="7"/>
      <c r="I22" s="11">
        <v>41.65</v>
      </c>
      <c r="J22" s="7"/>
      <c r="K22" s="7"/>
      <c r="L22" s="8">
        <v>0</v>
      </c>
      <c r="M22" s="7"/>
    </row>
    <row r="23" spans="1:13">
      <c r="A23" s="4" t="s">
        <v>517</v>
      </c>
      <c r="B23" s="5" t="s">
        <v>518</v>
      </c>
      <c r="C23" s="7">
        <f>160000*1.07</f>
        <v>171200</v>
      </c>
      <c r="D23" s="11">
        <v>106392.25</v>
      </c>
      <c r="E23" s="11">
        <v>159588.375</v>
      </c>
      <c r="F23" s="7">
        <v>155000</v>
      </c>
      <c r="G23" s="11">
        <v>163536.10999999999</v>
      </c>
      <c r="H23" s="11">
        <v>155162.18</v>
      </c>
      <c r="I23" s="11">
        <v>154125.89000000001</v>
      </c>
      <c r="J23" s="11">
        <v>146044.42000000001</v>
      </c>
      <c r="K23" s="11">
        <v>137910.67000000001</v>
      </c>
      <c r="L23" s="8">
        <v>0</v>
      </c>
      <c r="M23" s="7"/>
    </row>
    <row r="24" spans="1:13">
      <c r="A24" s="4" t="s">
        <v>519</v>
      </c>
      <c r="B24" s="5" t="s">
        <v>520</v>
      </c>
      <c r="C24" s="7">
        <v>13500</v>
      </c>
      <c r="D24" s="11">
        <v>8091.68</v>
      </c>
      <c r="E24" s="11">
        <v>12137.52</v>
      </c>
      <c r="F24" s="7">
        <v>10600</v>
      </c>
      <c r="G24" s="11">
        <v>12089.58</v>
      </c>
      <c r="H24" s="11">
        <v>11763.35</v>
      </c>
      <c r="I24" s="11">
        <v>11260.49</v>
      </c>
      <c r="J24" s="11">
        <v>11559.55</v>
      </c>
      <c r="K24" s="11">
        <v>10419.549999999999</v>
      </c>
      <c r="L24" s="8">
        <v>0</v>
      </c>
      <c r="M24" s="7"/>
    </row>
    <row r="25" spans="1:13">
      <c r="A25" s="4" t="s">
        <v>521</v>
      </c>
      <c r="B25" s="5" t="s">
        <v>522</v>
      </c>
      <c r="C25" s="7">
        <v>2000</v>
      </c>
      <c r="D25" s="11">
        <v>1362.15</v>
      </c>
      <c r="E25" s="11">
        <v>2043.2249999999999</v>
      </c>
      <c r="F25" s="7">
        <v>5000</v>
      </c>
      <c r="G25" s="11">
        <v>3610.44</v>
      </c>
      <c r="H25" s="11">
        <v>2366.19</v>
      </c>
      <c r="I25" s="11">
        <v>4287.46</v>
      </c>
      <c r="J25" s="11">
        <v>4058.98</v>
      </c>
      <c r="K25" s="11">
        <v>3643.99</v>
      </c>
      <c r="L25" s="8">
        <v>0</v>
      </c>
      <c r="M25" s="7"/>
    </row>
    <row r="26" spans="1:13">
      <c r="A26" s="4"/>
      <c r="B26" s="5"/>
      <c r="C26" s="12"/>
      <c r="D26" s="12"/>
      <c r="E26" s="12"/>
      <c r="F26" s="12"/>
      <c r="G26" s="12"/>
      <c r="H26" s="12"/>
      <c r="I26" s="12"/>
      <c r="J26" s="12"/>
      <c r="K26" s="12"/>
      <c r="L26" s="12"/>
      <c r="M26" s="12"/>
    </row>
    <row r="27" spans="1:13">
      <c r="A27" s="4"/>
      <c r="B27" s="5" t="s">
        <v>36</v>
      </c>
      <c r="C27" s="7">
        <f>SUM(C9:C25)</f>
        <v>306900</v>
      </c>
      <c r="D27" s="7">
        <f t="shared" ref="D27:J27" si="0">SUM(D9:D25)</f>
        <v>162964.78</v>
      </c>
      <c r="E27" s="7">
        <f t="shared" si="0"/>
        <v>244447.16999999998</v>
      </c>
      <c r="F27" s="7">
        <f t="shared" si="0"/>
        <v>239400</v>
      </c>
      <c r="G27" s="7">
        <f t="shared" si="0"/>
        <v>217879.73999999996</v>
      </c>
      <c r="H27" s="7">
        <f t="shared" si="0"/>
        <v>200697.67</v>
      </c>
      <c r="I27" s="7">
        <f t="shared" si="0"/>
        <v>212993.88999999998</v>
      </c>
      <c r="J27" s="7">
        <f t="shared" si="0"/>
        <v>255835.54</v>
      </c>
      <c r="K27" s="11">
        <v>279923.26</v>
      </c>
      <c r="L27" s="8">
        <v>0</v>
      </c>
      <c r="M27" s="7"/>
    </row>
    <row r="28" spans="1:13">
      <c r="A28" s="9"/>
      <c r="B28" s="9"/>
      <c r="C28" s="10"/>
      <c r="D28" s="10"/>
      <c r="E28" s="10"/>
      <c r="F28" s="10"/>
      <c r="G28" s="10"/>
      <c r="H28" s="10"/>
      <c r="I28" s="10"/>
      <c r="J28" s="10"/>
      <c r="K28" s="10"/>
      <c r="L28" s="10"/>
      <c r="M28" s="10"/>
    </row>
    <row r="29" spans="1:13">
      <c r="A29" s="5"/>
      <c r="B29" s="5"/>
      <c r="C29" s="7"/>
      <c r="D29" s="7"/>
      <c r="E29" s="7"/>
      <c r="F29" s="7"/>
      <c r="G29" s="7"/>
      <c r="H29" s="7"/>
      <c r="I29" s="7"/>
      <c r="J29" s="7"/>
      <c r="K29" s="7"/>
      <c r="L29" s="7"/>
      <c r="M29" s="7"/>
    </row>
    <row r="30" spans="1:13">
      <c r="A30" s="5"/>
      <c r="B30" s="5"/>
      <c r="C30" s="7"/>
      <c r="D30" s="7"/>
      <c r="E30" s="7"/>
      <c r="F30" s="7"/>
      <c r="G30" s="7"/>
      <c r="H30" s="7"/>
      <c r="I30" s="7"/>
      <c r="J30" s="7"/>
      <c r="K30" s="7"/>
      <c r="L30" s="7"/>
      <c r="M30" s="7"/>
    </row>
    <row r="31" spans="1:13">
      <c r="A31" s="5"/>
      <c r="B31" s="5"/>
      <c r="C31" s="7"/>
      <c r="D31" s="7"/>
      <c r="E31" s="7"/>
      <c r="F31" s="7"/>
      <c r="G31" s="7"/>
      <c r="H31" s="7"/>
      <c r="I31" s="7"/>
      <c r="J31" s="7"/>
      <c r="K31" s="7"/>
      <c r="L31" s="7"/>
      <c r="M31" s="7"/>
    </row>
    <row r="32" spans="1:13">
      <c r="A32" s="5"/>
      <c r="B32" s="5"/>
      <c r="C32" s="7"/>
      <c r="D32" s="7"/>
      <c r="E32" s="7"/>
      <c r="F32" s="7"/>
      <c r="G32" s="7"/>
      <c r="H32" s="7"/>
      <c r="I32" s="7"/>
      <c r="J32" s="7"/>
      <c r="K32" s="7"/>
      <c r="L32" s="7"/>
      <c r="M32" s="7"/>
    </row>
    <row r="33" spans="1:13">
      <c r="A33" s="5"/>
      <c r="B33" s="5"/>
      <c r="C33" s="7"/>
      <c r="D33" s="7"/>
      <c r="E33" s="7"/>
      <c r="F33" s="7"/>
      <c r="G33" s="7"/>
      <c r="H33" s="7"/>
      <c r="I33" s="7"/>
      <c r="J33" s="7"/>
      <c r="K33" s="7"/>
      <c r="L33" s="7"/>
      <c r="M33" s="7"/>
    </row>
    <row r="34" spans="1:13">
      <c r="A34" s="5"/>
      <c r="B34" s="5"/>
      <c r="C34" s="7"/>
      <c r="D34" s="7"/>
      <c r="E34" s="7"/>
      <c r="F34" s="7"/>
      <c r="G34" s="7"/>
      <c r="H34" s="7"/>
      <c r="I34" s="7"/>
      <c r="J34" s="7"/>
      <c r="K34" s="7"/>
      <c r="L34" s="7"/>
      <c r="M34" s="7"/>
    </row>
    <row r="35" spans="1:13">
      <c r="A35" s="5"/>
      <c r="B35" s="5"/>
      <c r="C35" s="7"/>
      <c r="D35" s="7"/>
      <c r="E35" s="7"/>
      <c r="F35" s="7"/>
      <c r="G35" s="7"/>
      <c r="H35" s="7"/>
      <c r="I35" s="7"/>
      <c r="J35" s="7"/>
      <c r="K35" s="7"/>
      <c r="L35" s="7"/>
      <c r="M35" s="7"/>
    </row>
    <row r="36" spans="1:13">
      <c r="A36" s="5"/>
      <c r="B36" s="5"/>
      <c r="C36" s="7"/>
      <c r="D36" s="7"/>
      <c r="E36" s="7"/>
      <c r="F36" s="7"/>
      <c r="G36" s="7"/>
      <c r="H36" s="7"/>
      <c r="I36" s="7"/>
      <c r="J36" s="7"/>
      <c r="K36" s="7"/>
      <c r="L36" s="7"/>
      <c r="M36" s="7"/>
    </row>
    <row r="37" spans="1:13">
      <c r="A37" s="5"/>
      <c r="B37" s="5"/>
      <c r="C37" s="7"/>
      <c r="D37" s="7"/>
      <c r="E37" s="7"/>
      <c r="F37" s="7"/>
      <c r="G37" s="7"/>
      <c r="H37" s="7"/>
      <c r="I37" s="7"/>
      <c r="J37" s="7"/>
      <c r="K37" s="7"/>
      <c r="L37" s="7"/>
      <c r="M37" s="7"/>
    </row>
    <row r="38" spans="1:13">
      <c r="A38" s="5"/>
      <c r="B38" s="5"/>
      <c r="C38" s="7"/>
      <c r="D38" s="7"/>
      <c r="E38" s="7"/>
      <c r="F38" s="7"/>
      <c r="G38" s="7"/>
      <c r="H38" s="7"/>
      <c r="I38" s="7"/>
      <c r="J38" s="7"/>
      <c r="K38" s="7"/>
      <c r="L38" s="7"/>
      <c r="M38" s="7"/>
    </row>
    <row r="39" spans="1:13">
      <c r="A39" s="5"/>
      <c r="B39" s="5"/>
      <c r="C39" s="7"/>
      <c r="D39" s="7"/>
      <c r="E39" s="7"/>
      <c r="F39" s="7"/>
      <c r="G39" s="7"/>
      <c r="H39" s="7"/>
      <c r="I39" s="7"/>
      <c r="J39" s="7"/>
      <c r="K39" s="7"/>
      <c r="L39" s="7"/>
      <c r="M39" s="7"/>
    </row>
    <row r="40" spans="1:13">
      <c r="A40" s="5"/>
      <c r="B40" s="5"/>
      <c r="C40" s="7"/>
      <c r="D40" s="7"/>
      <c r="E40" s="7"/>
      <c r="F40" s="7"/>
      <c r="G40" s="7"/>
      <c r="H40" s="7"/>
      <c r="I40" s="7"/>
      <c r="J40" s="7"/>
      <c r="K40" s="7"/>
      <c r="L40" s="7"/>
      <c r="M40" s="7"/>
    </row>
    <row r="41" spans="1:13">
      <c r="A41" s="5"/>
      <c r="B41" s="5"/>
      <c r="C41" s="7"/>
      <c r="D41" s="7"/>
      <c r="E41" s="7"/>
      <c r="F41" s="7"/>
      <c r="G41" s="7"/>
      <c r="H41" s="7"/>
      <c r="I41" s="7"/>
      <c r="J41" s="7"/>
      <c r="K41" s="7"/>
      <c r="L41" s="7"/>
      <c r="M41" s="7"/>
    </row>
    <row r="42" spans="1:13">
      <c r="A42" s="5"/>
      <c r="B42" s="5"/>
      <c r="C42" s="7"/>
      <c r="D42" s="7"/>
      <c r="E42" s="7"/>
      <c r="F42" s="7"/>
      <c r="G42" s="7"/>
      <c r="H42" s="7"/>
      <c r="I42" s="7"/>
      <c r="J42" s="7"/>
      <c r="K42" s="7"/>
      <c r="L42" s="7"/>
      <c r="M42" s="7"/>
    </row>
    <row r="43" spans="1:13">
      <c r="A43" s="5"/>
      <c r="B43" s="5"/>
      <c r="C43" s="7"/>
      <c r="D43" s="7"/>
      <c r="E43" s="7"/>
      <c r="F43" s="7"/>
      <c r="G43" s="7"/>
      <c r="H43" s="7"/>
      <c r="I43" s="7"/>
      <c r="J43" s="7"/>
      <c r="K43" s="7"/>
      <c r="L43" s="7"/>
      <c r="M43" s="7"/>
    </row>
    <row r="44" spans="1:13">
      <c r="A44" s="5"/>
      <c r="B44" s="5"/>
      <c r="C44" s="7"/>
      <c r="D44" s="7"/>
      <c r="E44" s="7"/>
      <c r="F44" s="7"/>
      <c r="G44" s="7"/>
      <c r="H44" s="7"/>
      <c r="I44" s="7"/>
      <c r="J44" s="7"/>
      <c r="K44" s="7"/>
      <c r="L44" s="7"/>
      <c r="M44" s="7"/>
    </row>
    <row r="45" spans="1:13">
      <c r="A45" s="5"/>
      <c r="B45" s="5"/>
      <c r="C45" s="7"/>
      <c r="D45" s="7"/>
      <c r="E45" s="7"/>
      <c r="F45" s="7"/>
      <c r="G45" s="7"/>
      <c r="H45" s="7"/>
      <c r="I45" s="7"/>
      <c r="J45" s="7"/>
      <c r="K45" s="7"/>
      <c r="L45" s="7"/>
      <c r="M45" s="7"/>
    </row>
    <row r="46" spans="1:13">
      <c r="A46" s="5"/>
      <c r="B46" s="5"/>
      <c r="C46" s="7"/>
      <c r="D46" s="7"/>
      <c r="E46" s="7"/>
      <c r="F46" s="7"/>
      <c r="G46" s="7"/>
      <c r="H46" s="7"/>
      <c r="I46" s="7"/>
      <c r="J46" s="7"/>
      <c r="K46" s="7"/>
      <c r="L46" s="7"/>
      <c r="M46" s="7"/>
    </row>
    <row r="47" spans="1:13">
      <c r="A47" s="5"/>
      <c r="B47" s="5"/>
      <c r="C47" s="7"/>
      <c r="D47" s="7"/>
      <c r="E47" s="7"/>
      <c r="F47" s="7"/>
      <c r="G47" s="7"/>
      <c r="H47" s="7"/>
      <c r="I47" s="7"/>
      <c r="J47" s="7"/>
      <c r="K47" s="7"/>
      <c r="L47" s="7"/>
      <c r="M47" s="7"/>
    </row>
    <row r="48" spans="1:13">
      <c r="A48" s="5"/>
      <c r="B48" s="5"/>
      <c r="C48" s="7"/>
      <c r="D48" s="7"/>
      <c r="E48" s="7"/>
      <c r="F48" s="7"/>
      <c r="G48" s="7"/>
      <c r="H48" s="7"/>
      <c r="I48" s="7"/>
      <c r="J48" s="7"/>
      <c r="K48" s="7"/>
      <c r="L48" s="7"/>
      <c r="M48" s="7"/>
    </row>
    <row r="49" spans="1:13">
      <c r="A49" s="5"/>
      <c r="B49" s="5"/>
      <c r="C49" s="7"/>
      <c r="D49" s="7"/>
      <c r="E49" s="7"/>
      <c r="F49" s="7"/>
      <c r="G49" s="7"/>
      <c r="H49" s="7"/>
      <c r="I49" s="7"/>
      <c r="J49" s="7"/>
      <c r="K49" s="7"/>
      <c r="L49" s="7"/>
      <c r="M49" s="7"/>
    </row>
    <row r="50" spans="1:13">
      <c r="A50" s="5"/>
      <c r="B50" s="5"/>
      <c r="C50" s="7"/>
      <c r="D50" s="7"/>
      <c r="E50" s="7"/>
      <c r="F50" s="7"/>
      <c r="G50" s="7"/>
      <c r="H50" s="7"/>
      <c r="I50" s="7"/>
      <c r="J50" s="7"/>
      <c r="K50" s="7"/>
      <c r="L50" s="7"/>
      <c r="M50" s="7"/>
    </row>
    <row r="51" spans="1:13">
      <c r="A51" s="5"/>
      <c r="B51" s="5"/>
      <c r="C51" s="7"/>
      <c r="D51" s="7"/>
      <c r="E51" s="7"/>
      <c r="F51" s="7"/>
      <c r="G51" s="7"/>
      <c r="H51" s="7"/>
      <c r="I51" s="7"/>
      <c r="J51" s="7"/>
      <c r="K51" s="7"/>
      <c r="L51" s="7"/>
      <c r="M51" s="7"/>
    </row>
    <row r="52" spans="1:13">
      <c r="A52" s="5"/>
      <c r="B52" s="5"/>
      <c r="C52" s="7"/>
      <c r="D52" s="7"/>
      <c r="E52" s="7"/>
      <c r="F52" s="7"/>
      <c r="G52" s="7"/>
      <c r="H52" s="7"/>
      <c r="I52" s="7"/>
      <c r="J52" s="7"/>
      <c r="K52" s="7"/>
      <c r="L52" s="7"/>
      <c r="M52" s="7"/>
    </row>
    <row r="53" spans="1:13">
      <c r="A53" s="5"/>
      <c r="B53" s="5"/>
      <c r="C53" s="7"/>
      <c r="D53" s="7"/>
      <c r="E53" s="7"/>
      <c r="F53" s="7"/>
      <c r="G53" s="7"/>
      <c r="H53" s="7"/>
      <c r="I53" s="7"/>
      <c r="J53" s="7"/>
      <c r="K53" s="7"/>
      <c r="L53" s="7"/>
      <c r="M53" s="7"/>
    </row>
    <row r="54" spans="1:13">
      <c r="A54" s="5"/>
      <c r="B54" s="5"/>
      <c r="C54" s="7"/>
      <c r="D54" s="7"/>
      <c r="E54" s="7"/>
      <c r="F54" s="7"/>
      <c r="G54" s="7"/>
      <c r="H54" s="7"/>
      <c r="I54" s="7"/>
      <c r="J54" s="7"/>
      <c r="K54" s="7"/>
      <c r="L54" s="7"/>
      <c r="M54" s="7"/>
    </row>
    <row r="55" spans="1:13">
      <c r="A55" s="5"/>
      <c r="B55" s="5"/>
      <c r="C55" s="7"/>
      <c r="D55" s="7"/>
      <c r="E55" s="7"/>
      <c r="F55" s="7"/>
      <c r="G55" s="7"/>
      <c r="H55" s="7"/>
      <c r="I55" s="7"/>
      <c r="J55" s="7"/>
      <c r="K55" s="7"/>
      <c r="L55" s="7"/>
      <c r="M55" s="7"/>
    </row>
    <row r="56" spans="1:13">
      <c r="A56" s="5"/>
      <c r="B56" s="5"/>
      <c r="C56" s="7"/>
      <c r="D56" s="7"/>
      <c r="E56" s="7"/>
      <c r="F56" s="7"/>
      <c r="G56" s="7"/>
      <c r="H56" s="7"/>
      <c r="I56" s="7"/>
      <c r="J56" s="7"/>
      <c r="K56" s="7"/>
      <c r="L56" s="7"/>
      <c r="M56" s="7"/>
    </row>
  </sheetData>
  <mergeCells count="4">
    <mergeCell ref="A1:M1"/>
    <mergeCell ref="A2:M2"/>
    <mergeCell ref="A3:M3"/>
    <mergeCell ref="A8:M8"/>
  </mergeCells>
  <pageMargins left="0.75" right="0.75" top="0.75" bottom="0.75" header="0.03" footer="0.03"/>
  <pageSetup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M57"/>
  <sheetViews>
    <sheetView workbookViewId="0">
      <selection activeCell="I5" sqref="I5"/>
    </sheetView>
  </sheetViews>
  <sheetFormatPr defaultRowHeight="12.75"/>
  <cols>
    <col min="1" max="1" width="13.1640625" customWidth="1"/>
    <col min="2" max="2" width="31.33203125" customWidth="1"/>
    <col min="3" max="3" width="12.6640625" customWidth="1"/>
    <col min="4" max="4" width="9.33203125" customWidth="1"/>
    <col min="5" max="5" width="14.1640625" customWidth="1"/>
    <col min="6" max="11" width="14.5" customWidth="1"/>
    <col min="12" max="12" width="11.5" customWidth="1"/>
    <col min="13" max="13" width="30.6640625" customWidth="1"/>
  </cols>
  <sheetData>
    <row r="1" spans="1:13" ht="13.5">
      <c r="A1" s="44" t="s">
        <v>0</v>
      </c>
      <c r="B1" s="44"/>
      <c r="C1" s="44"/>
      <c r="D1" s="44"/>
      <c r="E1" s="44"/>
      <c r="F1" s="44"/>
      <c r="G1" s="44"/>
      <c r="H1" s="44"/>
      <c r="I1" s="44"/>
      <c r="J1" s="44"/>
      <c r="K1" s="44"/>
      <c r="L1" s="44"/>
      <c r="M1" s="44"/>
    </row>
    <row r="2" spans="1:13">
      <c r="A2" s="45" t="s">
        <v>523</v>
      </c>
      <c r="B2" s="45"/>
      <c r="C2" s="45"/>
      <c r="D2" s="45"/>
      <c r="E2" s="45"/>
      <c r="F2" s="45"/>
      <c r="G2" s="45"/>
      <c r="H2" s="45"/>
      <c r="I2" s="45"/>
      <c r="J2" s="45"/>
      <c r="K2" s="45"/>
      <c r="L2" s="45"/>
      <c r="M2" s="45"/>
    </row>
    <row r="3" spans="1:13">
      <c r="A3" s="45" t="s">
        <v>2</v>
      </c>
      <c r="B3" s="45"/>
      <c r="C3" s="45"/>
      <c r="D3" s="45"/>
      <c r="E3" s="45"/>
      <c r="F3" s="45"/>
      <c r="G3" s="45"/>
      <c r="H3" s="45"/>
      <c r="I3" s="45"/>
      <c r="J3" s="45"/>
      <c r="K3" s="45"/>
      <c r="L3" s="45"/>
      <c r="M3" s="45"/>
    </row>
    <row r="4" spans="1:13">
      <c r="C4" s="1" t="s">
        <v>3</v>
      </c>
      <c r="D4" s="1" t="s">
        <v>4</v>
      </c>
      <c r="E4" s="1" t="s">
        <v>5</v>
      </c>
      <c r="F4" s="1" t="s">
        <v>6</v>
      </c>
      <c r="G4" s="1" t="s">
        <v>7</v>
      </c>
      <c r="H4" s="1" t="s">
        <v>7</v>
      </c>
      <c r="I4" s="3" t="s">
        <v>7</v>
      </c>
      <c r="J4" s="3" t="s">
        <v>7</v>
      </c>
      <c r="K4" s="3" t="s">
        <v>7</v>
      </c>
    </row>
    <row r="5" spans="1:13">
      <c r="C5" s="2" t="s">
        <v>8</v>
      </c>
      <c r="D5" s="1" t="s">
        <v>9</v>
      </c>
      <c r="E5" s="1" t="s">
        <v>7</v>
      </c>
      <c r="F5" s="1" t="s">
        <v>10</v>
      </c>
      <c r="G5" s="1" t="s">
        <v>11</v>
      </c>
      <c r="H5" s="1" t="s">
        <v>12</v>
      </c>
      <c r="I5" s="3" t="s">
        <v>13</v>
      </c>
      <c r="J5" s="3" t="s">
        <v>14</v>
      </c>
      <c r="K5" s="3" t="s">
        <v>15</v>
      </c>
      <c r="L5" s="1" t="s">
        <v>16</v>
      </c>
    </row>
    <row r="6" spans="1:13">
      <c r="C6" s="2" t="s">
        <v>17</v>
      </c>
      <c r="D6" s="3" t="s">
        <v>18</v>
      </c>
      <c r="E6" s="3" t="s">
        <v>19</v>
      </c>
      <c r="F6" s="3" t="s">
        <v>17</v>
      </c>
      <c r="G6" s="3" t="s">
        <v>20</v>
      </c>
      <c r="H6" s="3" t="s">
        <v>20</v>
      </c>
      <c r="I6" s="3" t="s">
        <v>20</v>
      </c>
      <c r="J6" s="3" t="s">
        <v>20</v>
      </c>
      <c r="K6" s="3" t="s">
        <v>20</v>
      </c>
      <c r="L6" s="3" t="s">
        <v>21</v>
      </c>
      <c r="M6" s="3" t="s">
        <v>22</v>
      </c>
    </row>
    <row r="7" spans="1:13">
      <c r="A7" s="9"/>
      <c r="B7" s="9"/>
      <c r="C7" s="10"/>
      <c r="D7" s="10"/>
      <c r="E7" s="10"/>
      <c r="F7" s="10"/>
      <c r="G7" s="10"/>
      <c r="H7" s="10"/>
      <c r="I7" s="10"/>
      <c r="J7" s="10"/>
      <c r="K7" s="10"/>
      <c r="L7" s="10"/>
      <c r="M7" s="10"/>
    </row>
    <row r="8" spans="1:13">
      <c r="A8" s="46" t="s">
        <v>25</v>
      </c>
      <c r="B8" s="47"/>
      <c r="C8" s="47"/>
      <c r="D8" s="47"/>
      <c r="E8" s="47"/>
      <c r="F8" s="47"/>
      <c r="G8" s="47"/>
      <c r="H8" s="47"/>
      <c r="I8" s="47"/>
      <c r="J8" s="47"/>
      <c r="K8" s="47"/>
      <c r="L8" s="47"/>
      <c r="M8" s="47"/>
    </row>
    <row r="9" spans="1:13">
      <c r="A9" s="4" t="s">
        <v>524</v>
      </c>
      <c r="B9" s="5" t="s">
        <v>525</v>
      </c>
      <c r="C9" s="7">
        <v>-10000</v>
      </c>
      <c r="D9" s="11">
        <v>-6800</v>
      </c>
      <c r="E9" s="11">
        <v>-10200</v>
      </c>
      <c r="F9" s="16">
        <v>-9500</v>
      </c>
      <c r="G9" s="7"/>
      <c r="H9" s="7"/>
      <c r="I9" s="11">
        <v>-9440</v>
      </c>
      <c r="J9" s="11">
        <v>-7975</v>
      </c>
      <c r="K9" s="11">
        <v>-6577.05</v>
      </c>
      <c r="L9" s="8">
        <v>0</v>
      </c>
      <c r="M9" s="7"/>
    </row>
    <row r="10" spans="1:13">
      <c r="A10" s="4" t="s">
        <v>526</v>
      </c>
      <c r="B10" s="5" t="s">
        <v>527</v>
      </c>
      <c r="C10" s="7">
        <v>-2000</v>
      </c>
      <c r="D10" s="7"/>
      <c r="E10" s="11"/>
      <c r="F10" s="16">
        <v>-2000</v>
      </c>
      <c r="G10" s="7"/>
      <c r="H10" s="11">
        <v>-511.05</v>
      </c>
      <c r="I10" s="11">
        <v>-20</v>
      </c>
      <c r="J10" s="11">
        <v>-2267.4499999999998</v>
      </c>
      <c r="K10" s="11">
        <v>-9425.64</v>
      </c>
      <c r="L10" s="8">
        <v>0</v>
      </c>
      <c r="M10" s="7"/>
    </row>
    <row r="11" spans="1:13">
      <c r="A11" s="4" t="s">
        <v>528</v>
      </c>
      <c r="B11" s="5" t="s">
        <v>529</v>
      </c>
      <c r="C11" s="7">
        <v>1400</v>
      </c>
      <c r="D11" s="7"/>
      <c r="E11" s="11"/>
      <c r="F11" s="16">
        <v>1400</v>
      </c>
      <c r="G11" s="11">
        <v>73.25</v>
      </c>
      <c r="H11" s="7"/>
      <c r="I11" s="11">
        <v>959.22</v>
      </c>
      <c r="J11" s="11">
        <v>1128.27</v>
      </c>
      <c r="K11" s="11">
        <v>859.05</v>
      </c>
      <c r="L11" s="8">
        <v>0</v>
      </c>
      <c r="M11" s="7"/>
    </row>
    <row r="12" spans="1:13">
      <c r="A12" s="4" t="s">
        <v>530</v>
      </c>
      <c r="B12" s="5" t="s">
        <v>531</v>
      </c>
      <c r="C12" s="7">
        <v>500</v>
      </c>
      <c r="D12" s="11">
        <v>105.9</v>
      </c>
      <c r="E12" s="11">
        <v>158.85</v>
      </c>
      <c r="F12" s="16">
        <v>500</v>
      </c>
      <c r="G12" s="11">
        <v>423.6</v>
      </c>
      <c r="H12" s="11">
        <v>494.2</v>
      </c>
      <c r="I12" s="11">
        <v>458.9</v>
      </c>
      <c r="J12" s="11">
        <v>423.6</v>
      </c>
      <c r="K12" s="11">
        <v>423.6</v>
      </c>
      <c r="L12" s="8">
        <v>0</v>
      </c>
      <c r="M12" s="7"/>
    </row>
    <row r="13" spans="1:13">
      <c r="A13" s="4" t="s">
        <v>532</v>
      </c>
      <c r="B13" s="5" t="s">
        <v>533</v>
      </c>
      <c r="C13" s="7">
        <v>300</v>
      </c>
      <c r="D13" s="7"/>
      <c r="E13" s="11"/>
      <c r="F13" s="16">
        <v>300</v>
      </c>
      <c r="G13" s="11">
        <v>125</v>
      </c>
      <c r="H13" s="11">
        <v>24.99</v>
      </c>
      <c r="I13" s="7"/>
      <c r="J13" s="7"/>
      <c r="K13" s="7"/>
      <c r="L13" s="8">
        <v>0</v>
      </c>
      <c r="M13" s="7"/>
    </row>
    <row r="14" spans="1:13">
      <c r="A14" s="4" t="s">
        <v>534</v>
      </c>
      <c r="B14" s="5" t="s">
        <v>535</v>
      </c>
      <c r="C14" s="7">
        <v>600</v>
      </c>
      <c r="D14" s="7"/>
      <c r="E14" s="11"/>
      <c r="F14" s="16">
        <v>600</v>
      </c>
      <c r="G14" s="7"/>
      <c r="H14" s="7"/>
      <c r="I14" s="11">
        <v>458.78</v>
      </c>
      <c r="J14" s="11">
        <v>307.05</v>
      </c>
      <c r="K14" s="11">
        <v>836.74</v>
      </c>
      <c r="L14" s="8">
        <v>0</v>
      </c>
      <c r="M14" s="7"/>
    </row>
    <row r="15" spans="1:13">
      <c r="A15" s="4" t="s">
        <v>536</v>
      </c>
      <c r="B15" s="5" t="s">
        <v>537</v>
      </c>
      <c r="C15" s="7">
        <v>2000</v>
      </c>
      <c r="D15" s="7"/>
      <c r="E15" s="11"/>
      <c r="F15" s="16">
        <v>2000</v>
      </c>
      <c r="G15" s="11">
        <v>1364.48</v>
      </c>
      <c r="H15" s="11">
        <v>1364.48</v>
      </c>
      <c r="I15" s="11">
        <v>1364.48</v>
      </c>
      <c r="J15" s="11">
        <v>1364.48</v>
      </c>
      <c r="K15" s="11">
        <v>1513.98</v>
      </c>
      <c r="L15" s="8">
        <v>0</v>
      </c>
      <c r="M15" s="7"/>
    </row>
    <row r="16" spans="1:13">
      <c r="A16" s="4" t="s">
        <v>538</v>
      </c>
      <c r="B16" s="5" t="s">
        <v>539</v>
      </c>
      <c r="C16" s="7">
        <v>11000</v>
      </c>
      <c r="D16" s="11">
        <v>1507.92</v>
      </c>
      <c r="E16" s="11">
        <v>2261.88</v>
      </c>
      <c r="F16" s="16">
        <v>11000</v>
      </c>
      <c r="G16" s="7"/>
      <c r="H16" s="11"/>
      <c r="I16" s="11">
        <v>7142.2</v>
      </c>
      <c r="J16" s="11">
        <v>7291.88</v>
      </c>
      <c r="K16" s="11">
        <v>5207.8900000000003</v>
      </c>
      <c r="L16" s="8">
        <v>0</v>
      </c>
      <c r="M16" s="7"/>
    </row>
    <row r="17" spans="1:13">
      <c r="A17" s="4" t="s">
        <v>540</v>
      </c>
      <c r="B17" s="5" t="s">
        <v>541</v>
      </c>
      <c r="C17" s="7">
        <v>3200</v>
      </c>
      <c r="D17" s="7"/>
      <c r="E17" s="11"/>
      <c r="F17" s="16">
        <v>3200</v>
      </c>
      <c r="G17" s="7"/>
      <c r="H17" s="7"/>
      <c r="I17" s="11">
        <v>26.56</v>
      </c>
      <c r="J17" s="11">
        <v>3059.46</v>
      </c>
      <c r="K17" s="11">
        <v>65.849999999999994</v>
      </c>
      <c r="L17" s="8">
        <v>0</v>
      </c>
      <c r="M17" s="7"/>
    </row>
    <row r="18" spans="1:13">
      <c r="A18" s="4" t="s">
        <v>542</v>
      </c>
      <c r="B18" s="5" t="s">
        <v>543</v>
      </c>
      <c r="C18" s="7">
        <v>2500</v>
      </c>
      <c r="D18" s="11">
        <v>2431.48</v>
      </c>
      <c r="E18" s="11">
        <v>3647.22</v>
      </c>
      <c r="F18" s="16">
        <v>1500</v>
      </c>
      <c r="G18" s="11">
        <v>574.64</v>
      </c>
      <c r="H18" s="11">
        <v>1130</v>
      </c>
      <c r="I18" s="11">
        <v>552.04999999999995</v>
      </c>
      <c r="J18" s="11">
        <v>451.91</v>
      </c>
      <c r="K18" s="11">
        <v>2705.39</v>
      </c>
      <c r="L18" s="8">
        <v>0</v>
      </c>
      <c r="M18" s="7"/>
    </row>
    <row r="19" spans="1:13">
      <c r="A19" s="4" t="s">
        <v>544</v>
      </c>
      <c r="B19" s="5" t="s">
        <v>545</v>
      </c>
      <c r="C19" s="7">
        <v>150000</v>
      </c>
      <c r="D19" s="11">
        <v>32233.08</v>
      </c>
      <c r="E19" s="11">
        <v>48349.62</v>
      </c>
      <c r="F19" s="16">
        <v>90000</v>
      </c>
      <c r="G19" s="11">
        <v>43940.61</v>
      </c>
      <c r="H19" s="11">
        <v>7813.3</v>
      </c>
      <c r="I19" s="11">
        <v>64470.17</v>
      </c>
      <c r="J19" s="11">
        <v>87714.85</v>
      </c>
      <c r="K19" s="11">
        <v>121429.21</v>
      </c>
      <c r="L19" s="8">
        <v>0</v>
      </c>
      <c r="M19" s="7"/>
    </row>
    <row r="20" spans="1:13">
      <c r="A20" s="4"/>
      <c r="B20" s="5" t="s">
        <v>546</v>
      </c>
      <c r="C20" s="14">
        <v>30000</v>
      </c>
      <c r="D20" s="11"/>
      <c r="E20" s="11"/>
      <c r="F20" s="16"/>
      <c r="G20" s="11"/>
      <c r="H20" s="11"/>
      <c r="I20" s="11"/>
      <c r="J20" s="11"/>
      <c r="K20" s="11"/>
      <c r="L20" s="8"/>
      <c r="M20" s="7"/>
    </row>
    <row r="21" spans="1:13">
      <c r="A21" s="4" t="s">
        <v>547</v>
      </c>
      <c r="B21" s="5" t="s">
        <v>548</v>
      </c>
      <c r="C21" s="7">
        <v>3800</v>
      </c>
      <c r="D21" s="11">
        <v>303.97000000000003</v>
      </c>
      <c r="E21" s="11">
        <v>455.95499999999998</v>
      </c>
      <c r="F21" s="16">
        <v>3800</v>
      </c>
      <c r="G21" s="11">
        <v>128.72999999999999</v>
      </c>
      <c r="H21" s="11">
        <v>181.47</v>
      </c>
      <c r="I21" s="11">
        <v>1153.1199999999999</v>
      </c>
      <c r="J21" s="7"/>
      <c r="K21" s="11">
        <v>3213.85</v>
      </c>
      <c r="L21" s="8">
        <v>0</v>
      </c>
      <c r="M21" s="7"/>
    </row>
    <row r="22" spans="1:13">
      <c r="A22" s="4" t="s">
        <v>549</v>
      </c>
      <c r="B22" s="5" t="s">
        <v>550</v>
      </c>
      <c r="C22" s="7">
        <v>15000</v>
      </c>
      <c r="D22" s="7"/>
      <c r="E22" s="11"/>
      <c r="F22" s="16">
        <v>15000</v>
      </c>
      <c r="G22" s="7"/>
      <c r="H22" s="11">
        <v>-530</v>
      </c>
      <c r="I22" s="11">
        <v>8978.25</v>
      </c>
      <c r="J22" s="11">
        <v>19851.62</v>
      </c>
      <c r="K22" s="11">
        <v>8569.86</v>
      </c>
      <c r="L22" s="8">
        <v>0</v>
      </c>
      <c r="M22" s="7"/>
    </row>
    <row r="23" spans="1:13">
      <c r="A23" s="4" t="s">
        <v>551</v>
      </c>
      <c r="B23" s="5" t="s">
        <v>552</v>
      </c>
      <c r="C23" s="7">
        <f>1.1*F23</f>
        <v>69300</v>
      </c>
      <c r="D23" s="11">
        <v>37213.879999999997</v>
      </c>
      <c r="E23" s="11">
        <v>55820.82</v>
      </c>
      <c r="F23" s="16">
        <v>63000</v>
      </c>
      <c r="G23" s="11">
        <v>38443.71</v>
      </c>
      <c r="H23" s="11">
        <v>57512.71</v>
      </c>
      <c r="I23" s="11">
        <v>57572.82</v>
      </c>
      <c r="J23" s="11">
        <v>57330.42</v>
      </c>
      <c r="K23" s="11">
        <v>53932.29</v>
      </c>
      <c r="L23" s="8">
        <v>0</v>
      </c>
      <c r="M23" s="7"/>
    </row>
    <row r="24" spans="1:13">
      <c r="A24" s="4" t="s">
        <v>553</v>
      </c>
      <c r="B24" s="5" t="s">
        <v>554</v>
      </c>
      <c r="C24" s="7">
        <f t="shared" ref="C24:C26" si="0">1.1*F24</f>
        <v>6600.0000000000009</v>
      </c>
      <c r="D24" s="11">
        <v>3625.51</v>
      </c>
      <c r="E24" s="11">
        <v>5438.2650000000003</v>
      </c>
      <c r="F24" s="16">
        <v>6000</v>
      </c>
      <c r="G24" s="11">
        <v>3956.64</v>
      </c>
      <c r="H24" s="11">
        <v>4972.9399999999996</v>
      </c>
      <c r="I24" s="11">
        <v>4931.8900000000003</v>
      </c>
      <c r="J24" s="11">
        <v>5062.1000000000004</v>
      </c>
      <c r="K24" s="11">
        <v>4637.18</v>
      </c>
      <c r="L24" s="8">
        <v>0</v>
      </c>
      <c r="M24" s="7"/>
    </row>
    <row r="25" spans="1:13">
      <c r="A25" s="4" t="s">
        <v>555</v>
      </c>
      <c r="B25" s="5" t="s">
        <v>556</v>
      </c>
      <c r="C25" s="7">
        <f t="shared" si="0"/>
        <v>220.00000000000003</v>
      </c>
      <c r="D25" s="11">
        <v>863.2</v>
      </c>
      <c r="E25" s="11">
        <v>1294.8</v>
      </c>
      <c r="F25" s="16">
        <v>200</v>
      </c>
      <c r="G25" s="11">
        <v>182.6</v>
      </c>
      <c r="H25" s="11">
        <v>488.78</v>
      </c>
      <c r="I25" s="11">
        <v>71.56</v>
      </c>
      <c r="J25" s="11">
        <v>197.23</v>
      </c>
      <c r="K25" s="11">
        <v>153.88</v>
      </c>
      <c r="L25" s="8">
        <v>0</v>
      </c>
      <c r="M25" s="7"/>
    </row>
    <row r="26" spans="1:13">
      <c r="A26" s="4" t="s">
        <v>557</v>
      </c>
      <c r="B26" s="5" t="s">
        <v>558</v>
      </c>
      <c r="C26" s="7">
        <f t="shared" si="0"/>
        <v>4400</v>
      </c>
      <c r="D26" s="11">
        <v>1012.76</v>
      </c>
      <c r="E26" s="11">
        <v>1519.14</v>
      </c>
      <c r="F26" s="16">
        <v>4000</v>
      </c>
      <c r="G26" s="11">
        <v>3241.47</v>
      </c>
      <c r="H26" s="11">
        <v>3241.47</v>
      </c>
      <c r="I26" s="11">
        <v>3241.46</v>
      </c>
      <c r="J26" s="11">
        <v>4168.3999999999996</v>
      </c>
      <c r="K26" s="11">
        <v>4581.08</v>
      </c>
      <c r="L26" s="8">
        <v>0</v>
      </c>
      <c r="M26" s="7"/>
    </row>
    <row r="27" spans="1:13">
      <c r="A27" s="4"/>
      <c r="B27" s="5"/>
      <c r="C27" s="12"/>
      <c r="D27" s="12"/>
      <c r="E27" s="12"/>
      <c r="F27" s="21"/>
      <c r="G27" s="12"/>
      <c r="H27" s="12"/>
      <c r="I27" s="12"/>
      <c r="J27" s="12"/>
      <c r="K27" s="12"/>
      <c r="L27" s="12"/>
      <c r="M27" s="12"/>
    </row>
    <row r="28" spans="1:13">
      <c r="A28" s="4"/>
      <c r="B28" s="5" t="s">
        <v>36</v>
      </c>
      <c r="C28" s="7">
        <f>SUM(C9:C26)</f>
        <v>288820</v>
      </c>
      <c r="D28" s="11">
        <v>72497.7</v>
      </c>
      <c r="E28" s="11">
        <v>108746.55</v>
      </c>
      <c r="F28" s="16">
        <v>191000</v>
      </c>
      <c r="G28" s="11">
        <v>92454.73</v>
      </c>
      <c r="H28" s="11">
        <v>76183.289999999994</v>
      </c>
      <c r="I28" s="11">
        <v>141921.46</v>
      </c>
      <c r="J28" s="11">
        <v>178098.82</v>
      </c>
      <c r="K28" s="11">
        <v>192137.16</v>
      </c>
      <c r="L28" s="8">
        <v>0</v>
      </c>
      <c r="M28" s="7"/>
    </row>
    <row r="29" spans="1:13">
      <c r="A29" s="9"/>
      <c r="B29" s="9"/>
      <c r="C29" s="10"/>
      <c r="D29" s="10"/>
      <c r="E29" s="10"/>
      <c r="F29" s="10"/>
      <c r="G29" s="10"/>
      <c r="H29" s="10"/>
      <c r="I29" s="10"/>
      <c r="J29" s="10"/>
      <c r="K29" s="10"/>
      <c r="L29" s="10"/>
      <c r="M29" s="10"/>
    </row>
    <row r="30" spans="1:13">
      <c r="A30" s="5"/>
      <c r="B30" s="5"/>
      <c r="C30" s="7"/>
      <c r="D30" s="7"/>
      <c r="E30" s="7"/>
      <c r="F30" s="7"/>
      <c r="G30" s="7"/>
      <c r="H30" s="7"/>
      <c r="I30" s="7"/>
      <c r="J30" s="7"/>
      <c r="K30" s="7"/>
      <c r="L30" s="7"/>
      <c r="M30" s="7"/>
    </row>
    <row r="31" spans="1:13">
      <c r="A31" s="5"/>
      <c r="B31" s="5"/>
      <c r="C31" s="7"/>
      <c r="D31" s="7"/>
      <c r="E31" s="7"/>
      <c r="F31" s="7"/>
      <c r="G31" s="7"/>
      <c r="H31" s="7"/>
      <c r="I31" s="7"/>
      <c r="J31" s="7"/>
      <c r="K31" s="7"/>
      <c r="L31" s="7"/>
      <c r="M31" s="7"/>
    </row>
    <row r="32" spans="1:13">
      <c r="A32" s="5"/>
      <c r="B32" s="5"/>
      <c r="C32" s="7"/>
      <c r="D32" s="7"/>
      <c r="E32" s="7"/>
      <c r="F32" s="7"/>
      <c r="G32" s="7"/>
      <c r="H32" s="7"/>
      <c r="I32" s="7"/>
      <c r="J32" s="7"/>
      <c r="K32" s="7"/>
      <c r="L32" s="7"/>
      <c r="M32" s="7"/>
    </row>
    <row r="33" spans="1:13">
      <c r="A33" s="5"/>
      <c r="B33" s="5"/>
      <c r="C33" s="7"/>
      <c r="D33" s="7"/>
      <c r="E33" s="7"/>
      <c r="F33" s="7"/>
      <c r="G33" s="7"/>
      <c r="H33" s="7"/>
      <c r="I33" s="7"/>
      <c r="J33" s="7"/>
      <c r="K33" s="7"/>
      <c r="L33" s="7"/>
      <c r="M33" s="7"/>
    </row>
    <row r="34" spans="1:13">
      <c r="A34" s="5"/>
      <c r="B34" s="5"/>
      <c r="C34" s="7"/>
      <c r="D34" s="7"/>
      <c r="E34" s="7"/>
      <c r="F34" s="7"/>
      <c r="G34" s="7"/>
      <c r="H34" s="7"/>
      <c r="I34" s="7"/>
      <c r="J34" s="7"/>
      <c r="K34" s="7"/>
      <c r="L34" s="7"/>
      <c r="M34" s="7"/>
    </row>
    <row r="35" spans="1:13">
      <c r="A35" s="5"/>
      <c r="B35" s="5"/>
      <c r="C35" s="7"/>
      <c r="D35" s="7"/>
      <c r="E35" s="7"/>
      <c r="F35" s="7"/>
      <c r="G35" s="7"/>
      <c r="H35" s="7"/>
      <c r="I35" s="7"/>
      <c r="J35" s="7"/>
      <c r="K35" s="7"/>
      <c r="L35" s="7"/>
      <c r="M35" s="7"/>
    </row>
    <row r="36" spans="1:13">
      <c r="A36" s="5"/>
      <c r="B36" s="5"/>
      <c r="C36" s="7"/>
      <c r="D36" s="7"/>
      <c r="E36" s="7"/>
      <c r="F36" s="7"/>
      <c r="G36" s="7"/>
      <c r="H36" s="7"/>
      <c r="I36" s="7"/>
      <c r="J36" s="7"/>
      <c r="K36" s="7"/>
      <c r="L36" s="7"/>
      <c r="M36" s="7"/>
    </row>
    <row r="37" spans="1:13">
      <c r="A37" s="5"/>
      <c r="B37" s="5"/>
      <c r="C37" s="7"/>
      <c r="D37" s="7"/>
      <c r="E37" s="7"/>
      <c r="F37" s="7"/>
      <c r="G37" s="7"/>
      <c r="H37" s="7"/>
      <c r="I37" s="7"/>
      <c r="J37" s="7"/>
      <c r="K37" s="7"/>
      <c r="L37" s="7"/>
      <c r="M37" s="7"/>
    </row>
    <row r="38" spans="1:13">
      <c r="A38" s="5"/>
      <c r="B38" s="5"/>
      <c r="C38" s="7"/>
      <c r="D38" s="7"/>
      <c r="E38" s="7"/>
      <c r="F38" s="7"/>
      <c r="G38" s="7"/>
      <c r="H38" s="7"/>
      <c r="I38" s="7"/>
      <c r="J38" s="7"/>
      <c r="K38" s="7"/>
      <c r="L38" s="7"/>
      <c r="M38" s="7"/>
    </row>
    <row r="39" spans="1:13">
      <c r="A39" s="5"/>
      <c r="B39" s="5"/>
      <c r="C39" s="7"/>
      <c r="D39" s="7"/>
      <c r="E39" s="7"/>
      <c r="F39" s="7"/>
      <c r="G39" s="7"/>
      <c r="H39" s="7"/>
      <c r="I39" s="7"/>
      <c r="J39" s="7"/>
      <c r="K39" s="7"/>
      <c r="L39" s="7"/>
      <c r="M39" s="7"/>
    </row>
    <row r="40" spans="1:13">
      <c r="A40" s="5"/>
      <c r="B40" s="5"/>
      <c r="C40" s="7"/>
      <c r="D40" s="7"/>
      <c r="E40" s="7"/>
      <c r="F40" s="7"/>
      <c r="G40" s="7"/>
      <c r="H40" s="7"/>
      <c r="I40" s="7"/>
      <c r="J40" s="7"/>
      <c r="K40" s="7"/>
      <c r="L40" s="7"/>
      <c r="M40" s="7"/>
    </row>
    <row r="41" spans="1:13">
      <c r="A41" s="5"/>
      <c r="B41" s="5"/>
      <c r="C41" s="7"/>
      <c r="D41" s="7"/>
      <c r="E41" s="7"/>
      <c r="F41" s="7"/>
      <c r="G41" s="7"/>
      <c r="H41" s="7"/>
      <c r="I41" s="7"/>
      <c r="J41" s="7"/>
      <c r="K41" s="7"/>
      <c r="L41" s="7"/>
      <c r="M41" s="7"/>
    </row>
    <row r="42" spans="1:13">
      <c r="A42" s="5"/>
      <c r="B42" s="5"/>
      <c r="C42" s="7"/>
      <c r="D42" s="7"/>
      <c r="E42" s="7"/>
      <c r="F42" s="7"/>
      <c r="G42" s="7"/>
      <c r="H42" s="7"/>
      <c r="I42" s="7"/>
      <c r="J42" s="7"/>
      <c r="K42" s="7"/>
      <c r="L42" s="7"/>
      <c r="M42" s="7"/>
    </row>
    <row r="43" spans="1:13">
      <c r="A43" s="5"/>
      <c r="B43" s="5"/>
      <c r="C43" s="7"/>
      <c r="D43" s="7"/>
      <c r="E43" s="7"/>
      <c r="F43" s="7"/>
      <c r="G43" s="7"/>
      <c r="H43" s="7"/>
      <c r="I43" s="7"/>
      <c r="J43" s="7"/>
      <c r="K43" s="7"/>
      <c r="L43" s="7"/>
      <c r="M43" s="7"/>
    </row>
    <row r="44" spans="1:13">
      <c r="A44" s="5"/>
      <c r="B44" s="5"/>
      <c r="C44" s="7"/>
      <c r="D44" s="7"/>
      <c r="E44" s="7"/>
      <c r="F44" s="7"/>
      <c r="G44" s="7"/>
      <c r="H44" s="7"/>
      <c r="I44" s="7"/>
      <c r="J44" s="7"/>
      <c r="K44" s="7"/>
      <c r="L44" s="7"/>
      <c r="M44" s="7"/>
    </row>
    <row r="45" spans="1:13">
      <c r="A45" s="5"/>
      <c r="B45" s="5"/>
      <c r="C45" s="7"/>
      <c r="D45" s="7"/>
      <c r="E45" s="7"/>
      <c r="F45" s="7"/>
      <c r="G45" s="7"/>
      <c r="H45" s="7"/>
      <c r="I45" s="7"/>
      <c r="J45" s="7"/>
      <c r="K45" s="7"/>
      <c r="L45" s="7"/>
      <c r="M45" s="7"/>
    </row>
    <row r="46" spans="1:13">
      <c r="A46" s="5"/>
      <c r="B46" s="5"/>
      <c r="C46" s="7"/>
      <c r="D46" s="7"/>
      <c r="E46" s="7"/>
      <c r="F46" s="7"/>
      <c r="G46" s="7"/>
      <c r="H46" s="7"/>
      <c r="I46" s="7"/>
      <c r="J46" s="7"/>
      <c r="K46" s="7"/>
      <c r="L46" s="7"/>
      <c r="M46" s="7"/>
    </row>
    <row r="47" spans="1:13">
      <c r="A47" s="5"/>
      <c r="B47" s="5"/>
      <c r="C47" s="7"/>
      <c r="D47" s="7"/>
      <c r="E47" s="7"/>
      <c r="F47" s="7"/>
      <c r="G47" s="7"/>
      <c r="H47" s="7"/>
      <c r="I47" s="7"/>
      <c r="J47" s="7"/>
      <c r="K47" s="7"/>
      <c r="L47" s="7"/>
      <c r="M47" s="7"/>
    </row>
    <row r="48" spans="1:13">
      <c r="A48" s="5"/>
      <c r="B48" s="5"/>
      <c r="C48" s="7"/>
      <c r="D48" s="7"/>
      <c r="E48" s="7"/>
      <c r="F48" s="7"/>
      <c r="G48" s="7"/>
      <c r="H48" s="7"/>
      <c r="I48" s="7"/>
      <c r="J48" s="7"/>
      <c r="K48" s="7"/>
      <c r="L48" s="7"/>
      <c r="M48" s="7"/>
    </row>
    <row r="49" spans="1:13">
      <c r="A49" s="5"/>
      <c r="B49" s="5"/>
      <c r="C49" s="7"/>
      <c r="D49" s="7"/>
      <c r="E49" s="7"/>
      <c r="F49" s="7"/>
      <c r="G49" s="7"/>
      <c r="H49" s="7"/>
      <c r="I49" s="7"/>
      <c r="J49" s="7"/>
      <c r="K49" s="7"/>
      <c r="L49" s="7"/>
      <c r="M49" s="7"/>
    </row>
    <row r="50" spans="1:13">
      <c r="A50" s="5"/>
      <c r="B50" s="5"/>
      <c r="C50" s="7"/>
      <c r="D50" s="7"/>
      <c r="E50" s="7"/>
      <c r="F50" s="7"/>
      <c r="G50" s="7"/>
      <c r="H50" s="7"/>
      <c r="I50" s="7"/>
      <c r="J50" s="7"/>
      <c r="K50" s="7"/>
      <c r="L50" s="7"/>
      <c r="M50" s="7"/>
    </row>
    <row r="51" spans="1:13">
      <c r="A51" s="5"/>
      <c r="B51" s="5"/>
      <c r="C51" s="7"/>
      <c r="D51" s="7"/>
      <c r="E51" s="7"/>
      <c r="F51" s="7"/>
      <c r="G51" s="7"/>
      <c r="H51" s="7"/>
      <c r="I51" s="7"/>
      <c r="J51" s="7"/>
      <c r="K51" s="7"/>
      <c r="L51" s="7"/>
      <c r="M51" s="7"/>
    </row>
    <row r="52" spans="1:13">
      <c r="A52" s="5"/>
      <c r="B52" s="5"/>
      <c r="C52" s="7"/>
      <c r="D52" s="7"/>
      <c r="E52" s="7"/>
      <c r="F52" s="7"/>
      <c r="G52" s="7"/>
      <c r="H52" s="7"/>
      <c r="I52" s="7"/>
      <c r="J52" s="7"/>
      <c r="K52" s="7"/>
      <c r="L52" s="7"/>
      <c r="M52" s="7"/>
    </row>
    <row r="53" spans="1:13">
      <c r="A53" s="5"/>
      <c r="B53" s="5"/>
      <c r="C53" s="7"/>
      <c r="D53" s="7"/>
      <c r="E53" s="7"/>
      <c r="F53" s="7"/>
      <c r="G53" s="7"/>
      <c r="H53" s="7"/>
      <c r="I53" s="7"/>
      <c r="J53" s="7"/>
      <c r="K53" s="7"/>
      <c r="L53" s="7"/>
      <c r="M53" s="7"/>
    </row>
    <row r="54" spans="1:13">
      <c r="A54" s="5"/>
      <c r="B54" s="5"/>
      <c r="C54" s="7"/>
      <c r="D54" s="7"/>
      <c r="E54" s="7"/>
      <c r="F54" s="7"/>
      <c r="G54" s="7"/>
      <c r="H54" s="7"/>
      <c r="I54" s="7"/>
      <c r="J54" s="7"/>
      <c r="K54" s="7"/>
      <c r="L54" s="7"/>
      <c r="M54" s="7"/>
    </row>
    <row r="55" spans="1:13">
      <c r="A55" s="5"/>
      <c r="B55" s="5"/>
      <c r="C55" s="7"/>
      <c r="D55" s="7"/>
      <c r="E55" s="7"/>
      <c r="F55" s="7"/>
      <c r="G55" s="7"/>
      <c r="H55" s="7"/>
      <c r="I55" s="7"/>
      <c r="J55" s="7"/>
      <c r="K55" s="7"/>
      <c r="L55" s="7"/>
      <c r="M55" s="7"/>
    </row>
    <row r="56" spans="1:13">
      <c r="A56" s="5"/>
      <c r="B56" s="5"/>
      <c r="C56" s="7"/>
      <c r="D56" s="7"/>
      <c r="E56" s="7"/>
      <c r="F56" s="7"/>
      <c r="G56" s="7"/>
      <c r="H56" s="7"/>
      <c r="I56" s="7"/>
      <c r="J56" s="7"/>
      <c r="K56" s="7"/>
      <c r="L56" s="7"/>
      <c r="M56" s="7"/>
    </row>
    <row r="57" spans="1:13">
      <c r="A57" s="5"/>
      <c r="B57" s="5"/>
      <c r="C57" s="7"/>
      <c r="D57" s="7"/>
      <c r="E57" s="7"/>
      <c r="F57" s="7"/>
      <c r="G57" s="7"/>
      <c r="H57" s="7"/>
      <c r="I57" s="7"/>
      <c r="J57" s="7"/>
      <c r="K57" s="7"/>
      <c r="L57" s="7"/>
      <c r="M57" s="7"/>
    </row>
  </sheetData>
  <mergeCells count="4">
    <mergeCell ref="A1:M1"/>
    <mergeCell ref="A2:M2"/>
    <mergeCell ref="A3:M3"/>
    <mergeCell ref="A8:M8"/>
  </mergeCells>
  <pageMargins left="0.75" right="0.75" top="0.75" bottom="0.75" header="0.03" footer="0.03"/>
  <pageSetup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FF803-2611-4174-BE35-2DCBF36F945D}">
  <sheetPr>
    <pageSetUpPr fitToPage="1"/>
  </sheetPr>
  <dimension ref="A1:K47"/>
  <sheetViews>
    <sheetView workbookViewId="0">
      <selection activeCell="B10" sqref="B10"/>
    </sheetView>
  </sheetViews>
  <sheetFormatPr defaultRowHeight="12.75"/>
  <cols>
    <col min="1" max="1" width="43.83203125" customWidth="1"/>
    <col min="2" max="2" width="17.1640625" customWidth="1"/>
    <col min="3" max="3" width="16.1640625" customWidth="1"/>
    <col min="4" max="4" width="12.83203125" customWidth="1"/>
    <col min="5" max="5" width="10.83203125" customWidth="1"/>
    <col min="6" max="6" width="18.6640625" customWidth="1"/>
    <col min="7" max="7" width="17.5" customWidth="1"/>
  </cols>
  <sheetData>
    <row r="1" spans="1:11" ht="13.5">
      <c r="A1" s="44" t="s">
        <v>0</v>
      </c>
      <c r="B1" s="44"/>
      <c r="C1" s="44"/>
      <c r="D1" s="44"/>
      <c r="E1" s="44"/>
      <c r="F1" s="44"/>
      <c r="G1" s="44"/>
      <c r="H1" s="44"/>
      <c r="I1" s="44"/>
      <c r="J1" s="44"/>
      <c r="K1" s="44"/>
    </row>
    <row r="2" spans="1:11">
      <c r="A2" s="45" t="s">
        <v>559</v>
      </c>
      <c r="B2" s="45"/>
      <c r="C2" s="45"/>
      <c r="D2" s="45"/>
      <c r="E2" s="45"/>
      <c r="F2" s="45"/>
      <c r="G2" s="45"/>
      <c r="H2" s="45"/>
      <c r="I2" s="45"/>
      <c r="J2" s="45"/>
      <c r="K2" s="45"/>
    </row>
    <row r="3" spans="1:11" ht="12.75" customHeight="1">
      <c r="A3" s="45" t="s">
        <v>2</v>
      </c>
      <c r="B3" s="45"/>
      <c r="C3" s="45"/>
      <c r="D3" s="45"/>
      <c r="E3" s="45"/>
      <c r="F3" s="45"/>
      <c r="G3" s="45"/>
      <c r="H3" s="45"/>
      <c r="I3" s="45"/>
      <c r="J3" s="45"/>
      <c r="K3" s="45"/>
    </row>
    <row r="4" spans="1:11">
      <c r="B4" s="1" t="s">
        <v>3</v>
      </c>
      <c r="C4" s="1" t="s">
        <v>4</v>
      </c>
      <c r="D4" s="1" t="s">
        <v>6</v>
      </c>
      <c r="E4" s="1" t="s">
        <v>7</v>
      </c>
      <c r="F4" s="1"/>
      <c r="G4" s="3"/>
      <c r="H4" s="3"/>
      <c r="I4" s="3"/>
    </row>
    <row r="5" spans="1:11">
      <c r="B5" s="2" t="s">
        <v>8</v>
      </c>
      <c r="C5" s="1" t="s">
        <v>9</v>
      </c>
      <c r="D5" s="1" t="s">
        <v>10</v>
      </c>
      <c r="E5" s="1" t="s">
        <v>11</v>
      </c>
      <c r="F5" s="1" t="s">
        <v>16</v>
      </c>
      <c r="H5" s="3"/>
      <c r="I5" s="3"/>
    </row>
    <row r="6" spans="1:11">
      <c r="B6" s="2" t="s">
        <v>17</v>
      </c>
      <c r="C6" s="3" t="s">
        <v>18</v>
      </c>
      <c r="D6" s="3" t="s">
        <v>17</v>
      </c>
      <c r="E6" s="3" t="s">
        <v>20</v>
      </c>
      <c r="F6" s="3" t="s">
        <v>21</v>
      </c>
      <c r="G6" s="3" t="s">
        <v>22</v>
      </c>
      <c r="H6" s="3"/>
      <c r="I6" s="3"/>
    </row>
    <row r="7" spans="1:11">
      <c r="A7" s="9"/>
      <c r="B7" s="10"/>
      <c r="C7" s="10"/>
      <c r="D7" s="10"/>
      <c r="E7" s="10"/>
      <c r="F7" s="10"/>
    </row>
    <row r="8" spans="1:11">
      <c r="A8" s="48" t="s">
        <v>25</v>
      </c>
      <c r="B8" s="47"/>
      <c r="C8" s="47"/>
      <c r="D8" s="47"/>
      <c r="E8" s="47"/>
      <c r="F8" s="47"/>
    </row>
    <row r="9" spans="1:11">
      <c r="A9" s="9" t="s">
        <v>560</v>
      </c>
      <c r="B9" s="10">
        <v>93500</v>
      </c>
      <c r="C9" s="18">
        <v>108094.18</v>
      </c>
      <c r="D9" s="16">
        <v>90000</v>
      </c>
      <c r="E9" s="16">
        <v>48600</v>
      </c>
      <c r="F9" s="19"/>
      <c r="G9" t="s">
        <v>561</v>
      </c>
    </row>
    <row r="10" spans="1:11">
      <c r="A10" s="9" t="s">
        <v>562</v>
      </c>
      <c r="B10" s="10">
        <v>11000</v>
      </c>
      <c r="C10" s="18">
        <v>3919.75</v>
      </c>
      <c r="D10" s="16">
        <v>10000</v>
      </c>
      <c r="E10" s="16">
        <v>1080</v>
      </c>
      <c r="F10" s="19"/>
      <c r="G10" t="s">
        <v>563</v>
      </c>
    </row>
    <row r="11" spans="1:11">
      <c r="A11" s="9" t="s">
        <v>564</v>
      </c>
      <c r="B11" s="10">
        <v>8500</v>
      </c>
      <c r="C11" s="18">
        <v>160</v>
      </c>
      <c r="D11" s="16">
        <v>8500</v>
      </c>
      <c r="E11" s="16">
        <v>2154.6999999999998</v>
      </c>
      <c r="F11" s="19"/>
    </row>
    <row r="12" spans="1:11">
      <c r="A12" s="9" t="s">
        <v>565</v>
      </c>
      <c r="B12" s="10">
        <v>500</v>
      </c>
      <c r="C12" s="18">
        <v>987.17</v>
      </c>
      <c r="D12" s="16">
        <v>2500</v>
      </c>
      <c r="E12" s="10"/>
      <c r="F12" s="19"/>
      <c r="G12" t="s">
        <v>566</v>
      </c>
    </row>
    <row r="13" spans="1:11">
      <c r="A13" s="9" t="s">
        <v>567</v>
      </c>
      <c r="B13" s="10">
        <v>500</v>
      </c>
      <c r="C13" s="18">
        <v>147.32</v>
      </c>
      <c r="D13" s="16">
        <v>500</v>
      </c>
      <c r="E13" s="10"/>
      <c r="F13" s="19"/>
    </row>
    <row r="14" spans="1:11">
      <c r="A14" s="9" t="s">
        <v>568</v>
      </c>
      <c r="B14" s="10">
        <v>5000</v>
      </c>
      <c r="C14" s="18">
        <v>927.41</v>
      </c>
      <c r="D14" s="16">
        <v>5000</v>
      </c>
      <c r="E14" s="10"/>
      <c r="F14" s="19"/>
      <c r="G14" t="s">
        <v>569</v>
      </c>
      <c r="J14" t="s">
        <v>570</v>
      </c>
    </row>
    <row r="15" spans="1:11">
      <c r="A15" s="9" t="s">
        <v>571</v>
      </c>
      <c r="B15" s="10">
        <v>0</v>
      </c>
      <c r="C15" s="20"/>
      <c r="D15" s="16">
        <v>52500</v>
      </c>
      <c r="E15" s="10"/>
      <c r="F15" s="19"/>
    </row>
    <row r="16" spans="1:11">
      <c r="A16" s="9" t="s">
        <v>572</v>
      </c>
      <c r="B16" s="10">
        <v>0</v>
      </c>
      <c r="C16" s="20"/>
      <c r="D16" s="16">
        <v>2100</v>
      </c>
      <c r="E16" s="10"/>
      <c r="F16" s="19"/>
    </row>
    <row r="17" spans="1:6">
      <c r="A17" s="9"/>
      <c r="B17" s="21"/>
      <c r="C17" s="22"/>
      <c r="D17" s="21"/>
      <c r="E17" s="21"/>
      <c r="F17" s="21"/>
    </row>
    <row r="18" spans="1:6">
      <c r="A18" s="9" t="s">
        <v>36</v>
      </c>
      <c r="B18" s="10">
        <f>SUM(B9:B16)</f>
        <v>119000</v>
      </c>
      <c r="C18" s="18">
        <v>114235.83</v>
      </c>
      <c r="D18" s="16">
        <v>171100</v>
      </c>
      <c r="E18" s="16">
        <v>51834.7</v>
      </c>
      <c r="F18" s="19"/>
    </row>
    <row r="19" spans="1:6">
      <c r="A19" s="9"/>
      <c r="B19" s="10"/>
      <c r="C19" s="10"/>
      <c r="D19" s="10"/>
      <c r="E19" s="10"/>
      <c r="F19" s="10"/>
    </row>
    <row r="20" spans="1:6">
      <c r="A20" s="5"/>
      <c r="B20" s="7"/>
      <c r="C20" s="7"/>
      <c r="D20" s="7"/>
      <c r="E20" s="7"/>
      <c r="F20" s="7"/>
    </row>
    <row r="21" spans="1:6">
      <c r="A21" s="5"/>
      <c r="B21" s="7"/>
      <c r="C21" s="7"/>
      <c r="D21" s="7"/>
      <c r="E21" s="7"/>
      <c r="F21" s="7"/>
    </row>
    <row r="22" spans="1:6">
      <c r="A22" s="5"/>
      <c r="B22" s="7"/>
      <c r="C22" s="7"/>
      <c r="D22" s="7"/>
      <c r="E22" s="7"/>
      <c r="F22" s="7"/>
    </row>
    <row r="23" spans="1:6">
      <c r="A23" s="5"/>
      <c r="B23" s="7"/>
      <c r="C23" s="7"/>
      <c r="D23" s="7"/>
      <c r="E23" s="7"/>
      <c r="F23" s="7"/>
    </row>
    <row r="24" spans="1:6">
      <c r="A24" s="5"/>
      <c r="B24" s="7"/>
      <c r="C24" s="7"/>
      <c r="D24" s="7"/>
      <c r="E24" s="7"/>
      <c r="F24" s="7"/>
    </row>
    <row r="25" spans="1:6">
      <c r="A25" s="5"/>
      <c r="B25" s="7"/>
      <c r="C25" s="7"/>
      <c r="D25" s="7"/>
      <c r="E25" s="7"/>
      <c r="F25" s="7"/>
    </row>
    <row r="26" spans="1:6">
      <c r="A26" s="5"/>
      <c r="B26" s="7"/>
      <c r="C26" s="7"/>
      <c r="D26" s="7"/>
      <c r="E26" s="7"/>
      <c r="F26" s="7"/>
    </row>
    <row r="27" spans="1:6">
      <c r="A27" s="5"/>
      <c r="B27" s="7"/>
      <c r="C27" s="7"/>
      <c r="D27" s="7"/>
      <c r="E27" s="7"/>
      <c r="F27" s="7"/>
    </row>
    <row r="28" spans="1:6">
      <c r="A28" s="5"/>
      <c r="B28" s="7"/>
      <c r="C28" s="7"/>
      <c r="D28" s="7"/>
      <c r="E28" s="7"/>
      <c r="F28" s="7"/>
    </row>
    <row r="29" spans="1:6">
      <c r="A29" s="5"/>
      <c r="B29" s="7"/>
      <c r="C29" s="7"/>
      <c r="D29" s="7"/>
      <c r="E29" s="7"/>
      <c r="F29" s="7"/>
    </row>
    <row r="30" spans="1:6">
      <c r="A30" s="5"/>
      <c r="B30" s="7"/>
      <c r="C30" s="7"/>
      <c r="D30" s="7"/>
      <c r="E30" s="7"/>
      <c r="F30" s="7"/>
    </row>
    <row r="31" spans="1:6">
      <c r="A31" s="5"/>
      <c r="B31" s="7"/>
      <c r="C31" s="7"/>
      <c r="D31" s="7"/>
      <c r="E31" s="7"/>
      <c r="F31" s="7"/>
    </row>
    <row r="32" spans="1:6">
      <c r="A32" s="5"/>
      <c r="B32" s="7"/>
      <c r="C32" s="7"/>
      <c r="D32" s="7"/>
      <c r="E32" s="7"/>
      <c r="F32" s="7"/>
    </row>
    <row r="33" spans="1:6">
      <c r="A33" s="5"/>
      <c r="B33" s="7"/>
      <c r="C33" s="7"/>
      <c r="D33" s="7"/>
      <c r="E33" s="7"/>
      <c r="F33" s="7"/>
    </row>
    <row r="34" spans="1:6">
      <c r="A34" s="5"/>
      <c r="B34" s="7"/>
      <c r="C34" s="7"/>
      <c r="D34" s="7"/>
      <c r="E34" s="7"/>
      <c r="F34" s="7"/>
    </row>
    <row r="35" spans="1:6">
      <c r="A35" s="5"/>
      <c r="B35" s="7"/>
      <c r="C35" s="7"/>
      <c r="D35" s="7"/>
      <c r="E35" s="7"/>
      <c r="F35" s="7"/>
    </row>
    <row r="36" spans="1:6">
      <c r="A36" s="5"/>
      <c r="B36" s="7"/>
      <c r="C36" s="7"/>
      <c r="D36" s="7"/>
      <c r="E36" s="7"/>
      <c r="F36" s="7"/>
    </row>
    <row r="37" spans="1:6">
      <c r="A37" s="5"/>
      <c r="B37" s="7"/>
      <c r="C37" s="7"/>
      <c r="D37" s="7"/>
      <c r="E37" s="7"/>
      <c r="F37" s="7"/>
    </row>
    <row r="38" spans="1:6">
      <c r="A38" s="5"/>
      <c r="B38" s="7"/>
      <c r="C38" s="7"/>
      <c r="D38" s="7"/>
      <c r="E38" s="7"/>
      <c r="F38" s="7"/>
    </row>
    <row r="39" spans="1:6">
      <c r="A39" s="5"/>
      <c r="B39" s="7"/>
      <c r="C39" s="7"/>
      <c r="D39" s="7"/>
      <c r="E39" s="7"/>
      <c r="F39" s="7"/>
    </row>
    <row r="40" spans="1:6">
      <c r="A40" s="5"/>
      <c r="B40" s="7"/>
      <c r="C40" s="7"/>
      <c r="D40" s="7"/>
      <c r="E40" s="7"/>
      <c r="F40" s="7"/>
    </row>
    <row r="41" spans="1:6">
      <c r="A41" s="5"/>
      <c r="B41" s="7"/>
      <c r="C41" s="7"/>
      <c r="D41" s="7"/>
      <c r="E41" s="7"/>
      <c r="F41" s="7"/>
    </row>
    <row r="42" spans="1:6">
      <c r="A42" s="5"/>
      <c r="B42" s="7"/>
      <c r="C42" s="7"/>
      <c r="D42" s="7"/>
      <c r="E42" s="7"/>
      <c r="F42" s="7"/>
    </row>
    <row r="43" spans="1:6">
      <c r="A43" s="5"/>
      <c r="B43" s="7"/>
      <c r="C43" s="7"/>
      <c r="D43" s="7"/>
      <c r="E43" s="7"/>
      <c r="F43" s="7"/>
    </row>
    <row r="44" spans="1:6">
      <c r="A44" s="5"/>
      <c r="B44" s="7"/>
      <c r="C44" s="7"/>
      <c r="D44" s="7"/>
      <c r="E44" s="7"/>
      <c r="F44" s="7"/>
    </row>
    <row r="45" spans="1:6">
      <c r="A45" s="5"/>
      <c r="B45" s="7"/>
      <c r="C45" s="7"/>
      <c r="D45" s="7"/>
      <c r="E45" s="7"/>
      <c r="F45" s="7"/>
    </row>
    <row r="46" spans="1:6">
      <c r="A46" s="5"/>
      <c r="B46" s="7"/>
      <c r="C46" s="7"/>
      <c r="D46" s="7"/>
      <c r="E46" s="7"/>
      <c r="F46" s="7"/>
    </row>
    <row r="47" spans="1:6">
      <c r="A47" s="5"/>
      <c r="B47" s="7"/>
      <c r="C47" s="7"/>
      <c r="D47" s="7"/>
      <c r="E47" s="7"/>
      <c r="F47" s="7"/>
    </row>
  </sheetData>
  <mergeCells count="4">
    <mergeCell ref="A8:F8"/>
    <mergeCell ref="A1:K1"/>
    <mergeCell ref="A2:K2"/>
    <mergeCell ref="A3:K3"/>
  </mergeCells>
  <pageMargins left="0.75" right="0.75" top="0.75" bottom="0.75" header="0.03" footer="0.03"/>
  <pageSetup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M57"/>
  <sheetViews>
    <sheetView workbookViewId="0">
      <selection activeCell="I5" sqref="I5"/>
    </sheetView>
  </sheetViews>
  <sheetFormatPr defaultRowHeight="12.75"/>
  <cols>
    <col min="1" max="1" width="13.1640625" customWidth="1"/>
    <col min="2" max="2" width="38.83203125" customWidth="1"/>
    <col min="3" max="3" width="12.6640625" customWidth="1"/>
    <col min="4" max="4" width="9.33203125" customWidth="1"/>
    <col min="5" max="5" width="9.83203125" customWidth="1"/>
    <col min="6" max="11" width="14.5" customWidth="1"/>
    <col min="12" max="12" width="11.5" customWidth="1"/>
    <col min="13" max="13" width="30.6640625" customWidth="1"/>
  </cols>
  <sheetData>
    <row r="1" spans="1:13" ht="13.5">
      <c r="A1" s="44" t="s">
        <v>0</v>
      </c>
      <c r="B1" s="44"/>
      <c r="C1" s="44"/>
      <c r="D1" s="44"/>
      <c r="E1" s="44"/>
      <c r="F1" s="44"/>
      <c r="G1" s="44"/>
      <c r="H1" s="44"/>
      <c r="I1" s="44"/>
      <c r="J1" s="44"/>
      <c r="K1" s="44"/>
      <c r="L1" s="44"/>
      <c r="M1" s="44"/>
    </row>
    <row r="2" spans="1:13">
      <c r="A2" s="45" t="s">
        <v>573</v>
      </c>
      <c r="B2" s="45"/>
      <c r="C2" s="45"/>
      <c r="D2" s="45"/>
      <c r="E2" s="45"/>
      <c r="F2" s="45"/>
      <c r="G2" s="45"/>
      <c r="H2" s="45"/>
      <c r="I2" s="45"/>
      <c r="J2" s="45"/>
      <c r="K2" s="45"/>
      <c r="L2" s="45"/>
      <c r="M2" s="45"/>
    </row>
    <row r="3" spans="1:13">
      <c r="A3" s="45" t="s">
        <v>2</v>
      </c>
      <c r="B3" s="45"/>
      <c r="C3" s="45"/>
      <c r="D3" s="45"/>
      <c r="E3" s="45"/>
      <c r="F3" s="45"/>
      <c r="G3" s="45"/>
      <c r="H3" s="45"/>
      <c r="I3" s="45"/>
      <c r="J3" s="45"/>
      <c r="K3" s="45"/>
      <c r="L3" s="45"/>
      <c r="M3" s="45"/>
    </row>
    <row r="4" spans="1:13">
      <c r="C4" s="1" t="s">
        <v>3</v>
      </c>
      <c r="D4" s="1" t="s">
        <v>4</v>
      </c>
      <c r="E4" s="1" t="s">
        <v>5</v>
      </c>
      <c r="F4" s="1" t="s">
        <v>6</v>
      </c>
      <c r="G4" s="1" t="s">
        <v>7</v>
      </c>
      <c r="H4" s="1" t="s">
        <v>7</v>
      </c>
      <c r="I4" s="3" t="s">
        <v>7</v>
      </c>
      <c r="J4" s="3" t="s">
        <v>7</v>
      </c>
      <c r="K4" s="3" t="s">
        <v>7</v>
      </c>
    </row>
    <row r="5" spans="1:13">
      <c r="C5" s="2" t="s">
        <v>8</v>
      </c>
      <c r="D5" s="1" t="s">
        <v>9</v>
      </c>
      <c r="E5" s="1" t="s">
        <v>7</v>
      </c>
      <c r="F5" s="1" t="s">
        <v>10</v>
      </c>
      <c r="G5" s="1" t="s">
        <v>11</v>
      </c>
      <c r="H5" s="1" t="s">
        <v>12</v>
      </c>
      <c r="I5" s="3" t="s">
        <v>13</v>
      </c>
      <c r="J5" s="3" t="s">
        <v>14</v>
      </c>
      <c r="K5" s="3" t="s">
        <v>15</v>
      </c>
      <c r="L5" s="1" t="s">
        <v>16</v>
      </c>
    </row>
    <row r="6" spans="1:13">
      <c r="C6" s="2" t="s">
        <v>17</v>
      </c>
      <c r="D6" s="3" t="s">
        <v>18</v>
      </c>
      <c r="E6" s="3" t="s">
        <v>19</v>
      </c>
      <c r="F6" s="3" t="s">
        <v>17</v>
      </c>
      <c r="G6" s="3" t="s">
        <v>20</v>
      </c>
      <c r="H6" s="3" t="s">
        <v>20</v>
      </c>
      <c r="I6" s="3" t="s">
        <v>20</v>
      </c>
      <c r="J6" s="3" t="s">
        <v>20</v>
      </c>
      <c r="K6" s="3" t="s">
        <v>20</v>
      </c>
      <c r="L6" s="3" t="s">
        <v>21</v>
      </c>
      <c r="M6" s="3" t="s">
        <v>22</v>
      </c>
    </row>
    <row r="7" spans="1:13">
      <c r="A7" s="9"/>
      <c r="B7" s="9"/>
      <c r="C7" s="10"/>
      <c r="D7" s="10"/>
      <c r="E7" s="10"/>
      <c r="F7" s="10"/>
      <c r="G7" s="10"/>
      <c r="H7" s="10"/>
      <c r="I7" s="10"/>
      <c r="J7" s="10"/>
      <c r="K7" s="10"/>
      <c r="L7" s="10"/>
      <c r="M7" s="10"/>
    </row>
    <row r="8" spans="1:13">
      <c r="A8" s="46" t="s">
        <v>25</v>
      </c>
      <c r="B8" s="47"/>
      <c r="C8" s="47"/>
      <c r="D8" s="47"/>
      <c r="E8" s="47"/>
      <c r="F8" s="47"/>
      <c r="G8" s="47"/>
      <c r="H8" s="47"/>
      <c r="I8" s="47"/>
      <c r="J8" s="47"/>
      <c r="K8" s="47"/>
      <c r="L8" s="47"/>
      <c r="M8" s="47"/>
    </row>
    <row r="9" spans="1:13">
      <c r="A9" s="4" t="s">
        <v>574</v>
      </c>
      <c r="B9" s="5" t="s">
        <v>575</v>
      </c>
      <c r="C9" s="7"/>
      <c r="D9" s="11">
        <v>-3450</v>
      </c>
      <c r="E9" s="11">
        <v>-5175</v>
      </c>
      <c r="F9" s="16">
        <v>-3900</v>
      </c>
      <c r="G9" s="11">
        <v>-3740</v>
      </c>
      <c r="H9" s="11">
        <v>-2936.75</v>
      </c>
      <c r="I9" s="11">
        <v>-4710</v>
      </c>
      <c r="J9" s="11">
        <v>-3360</v>
      </c>
      <c r="K9" s="11">
        <v>-3810</v>
      </c>
      <c r="L9" s="8">
        <v>0</v>
      </c>
      <c r="M9" s="7"/>
    </row>
    <row r="10" spans="1:13">
      <c r="A10" s="4" t="s">
        <v>576</v>
      </c>
      <c r="B10" s="5" t="s">
        <v>577</v>
      </c>
      <c r="C10" s="7">
        <v>200</v>
      </c>
      <c r="D10" s="11">
        <v>9.8800000000000008</v>
      </c>
      <c r="E10" s="11">
        <v>14.82</v>
      </c>
      <c r="F10" s="16">
        <v>100</v>
      </c>
      <c r="G10" s="7"/>
      <c r="H10" s="7"/>
      <c r="I10" s="7"/>
      <c r="J10" s="7"/>
      <c r="K10" s="7"/>
      <c r="L10" s="8">
        <v>0</v>
      </c>
      <c r="M10" s="7" t="s">
        <v>578</v>
      </c>
    </row>
    <row r="11" spans="1:13">
      <c r="A11" s="4" t="s">
        <v>579</v>
      </c>
      <c r="B11" s="5" t="s">
        <v>580</v>
      </c>
      <c r="C11" s="7">
        <v>170</v>
      </c>
      <c r="D11" s="11">
        <v>42.45</v>
      </c>
      <c r="E11" s="11">
        <v>63.674999999999997</v>
      </c>
      <c r="F11" s="16">
        <v>170</v>
      </c>
      <c r="G11" s="11">
        <v>169.8</v>
      </c>
      <c r="H11" s="11">
        <v>198.1</v>
      </c>
      <c r="I11" s="11">
        <v>212.25</v>
      </c>
      <c r="J11" s="11">
        <v>169.8</v>
      </c>
      <c r="K11" s="11">
        <v>239.8</v>
      </c>
      <c r="L11" s="8">
        <v>0</v>
      </c>
      <c r="M11" s="7"/>
    </row>
    <row r="12" spans="1:13">
      <c r="A12" s="4" t="s">
        <v>581</v>
      </c>
      <c r="B12" s="5" t="s">
        <v>582</v>
      </c>
      <c r="C12" s="7">
        <v>100</v>
      </c>
      <c r="D12" s="11">
        <v>16.989999999999998</v>
      </c>
      <c r="E12" s="11">
        <v>25.484999999999999</v>
      </c>
      <c r="F12" s="16">
        <v>100</v>
      </c>
      <c r="G12" s="7"/>
      <c r="H12" s="7"/>
      <c r="I12" s="7"/>
      <c r="J12" s="7"/>
      <c r="K12" s="7"/>
      <c r="L12" s="8">
        <v>0</v>
      </c>
      <c r="M12" s="7"/>
    </row>
    <row r="13" spans="1:13">
      <c r="A13" s="4" t="s">
        <v>583</v>
      </c>
      <c r="B13" s="5" t="s">
        <v>584</v>
      </c>
      <c r="C13" s="7">
        <v>800</v>
      </c>
      <c r="D13" s="11">
        <v>80</v>
      </c>
      <c r="E13" s="11">
        <v>120</v>
      </c>
      <c r="F13" s="16">
        <v>800</v>
      </c>
      <c r="G13" s="7"/>
      <c r="H13" s="7"/>
      <c r="I13" s="11">
        <v>40</v>
      </c>
      <c r="J13" s="11">
        <v>551.05999999999995</v>
      </c>
      <c r="K13" s="11">
        <v>2083.96</v>
      </c>
      <c r="L13" s="8">
        <v>0</v>
      </c>
      <c r="M13" s="7"/>
    </row>
    <row r="14" spans="1:13">
      <c r="A14" s="4" t="s">
        <v>585</v>
      </c>
      <c r="B14" s="5" t="s">
        <v>586</v>
      </c>
      <c r="C14" s="7"/>
      <c r="D14" s="11">
        <v>40</v>
      </c>
      <c r="E14" s="11">
        <v>60</v>
      </c>
      <c r="F14" s="10"/>
      <c r="G14" s="7"/>
      <c r="H14" s="7"/>
      <c r="I14" s="7"/>
      <c r="J14" s="7"/>
      <c r="K14" s="7"/>
      <c r="L14" s="8">
        <v>0</v>
      </c>
      <c r="M14" s="7"/>
    </row>
    <row r="15" spans="1:13">
      <c r="A15" s="4" t="s">
        <v>587</v>
      </c>
      <c r="B15" s="5" t="s">
        <v>588</v>
      </c>
      <c r="C15" s="7">
        <v>800</v>
      </c>
      <c r="D15" s="7"/>
      <c r="E15" s="11"/>
      <c r="F15" s="16">
        <v>800</v>
      </c>
      <c r="G15" s="11">
        <v>-66.44</v>
      </c>
      <c r="H15" s="11"/>
      <c r="I15" s="11">
        <v>718.63</v>
      </c>
      <c r="J15" s="7"/>
      <c r="K15" s="7"/>
      <c r="L15" s="8">
        <v>0</v>
      </c>
      <c r="M15" s="7"/>
    </row>
    <row r="16" spans="1:13">
      <c r="A16" s="4" t="s">
        <v>589</v>
      </c>
      <c r="B16" s="5" t="s">
        <v>590</v>
      </c>
      <c r="C16" s="7">
        <v>600</v>
      </c>
      <c r="D16" s="7"/>
      <c r="E16" s="11"/>
      <c r="F16" s="16">
        <v>600</v>
      </c>
      <c r="G16" s="7"/>
      <c r="H16" s="11">
        <v>16893.32</v>
      </c>
      <c r="I16" s="7"/>
      <c r="J16" s="11">
        <v>5631.11</v>
      </c>
      <c r="K16" s="11">
        <v>5631.1</v>
      </c>
      <c r="L16" s="8">
        <v>0</v>
      </c>
      <c r="M16" s="7"/>
    </row>
    <row r="17" spans="1:13">
      <c r="A17" s="4" t="s">
        <v>591</v>
      </c>
      <c r="B17" s="5" t="s">
        <v>592</v>
      </c>
      <c r="C17" s="7">
        <v>4000</v>
      </c>
      <c r="D17" s="11">
        <v>2877.97</v>
      </c>
      <c r="E17" s="11">
        <v>4316.9549999999999</v>
      </c>
      <c r="F17" s="16">
        <v>4000</v>
      </c>
      <c r="G17" s="11">
        <v>-20</v>
      </c>
      <c r="H17" s="11">
        <v>-350.34</v>
      </c>
      <c r="I17" s="11">
        <v>960.43</v>
      </c>
      <c r="J17" s="11">
        <v>2056.1</v>
      </c>
      <c r="K17" s="11">
        <v>1537.37</v>
      </c>
      <c r="L17" s="8">
        <v>0</v>
      </c>
      <c r="M17" s="7"/>
    </row>
    <row r="18" spans="1:13">
      <c r="A18" s="4" t="s">
        <v>593</v>
      </c>
      <c r="B18" s="5" t="s">
        <v>594</v>
      </c>
      <c r="C18" s="7">
        <v>500</v>
      </c>
      <c r="D18" s="11">
        <v>244.36</v>
      </c>
      <c r="E18" s="11">
        <v>366.54</v>
      </c>
      <c r="F18" s="16">
        <v>500</v>
      </c>
      <c r="G18" s="7"/>
      <c r="H18" s="7"/>
      <c r="I18" s="11">
        <v>53.7</v>
      </c>
      <c r="J18" s="11">
        <v>330.51</v>
      </c>
      <c r="K18" s="11">
        <v>164.87</v>
      </c>
      <c r="L18" s="8">
        <v>0</v>
      </c>
      <c r="M18" s="7"/>
    </row>
    <row r="19" spans="1:13">
      <c r="A19" s="4" t="s">
        <v>595</v>
      </c>
      <c r="B19" s="5" t="s">
        <v>596</v>
      </c>
      <c r="C19" s="7">
        <v>1500</v>
      </c>
      <c r="D19" s="11">
        <v>886</v>
      </c>
      <c r="E19" s="11">
        <v>1329</v>
      </c>
      <c r="F19" s="16">
        <v>1500</v>
      </c>
      <c r="G19" s="11">
        <v>400</v>
      </c>
      <c r="H19" s="11">
        <v>1000</v>
      </c>
      <c r="I19" s="11">
        <v>2447.2800000000002</v>
      </c>
      <c r="J19" s="11">
        <v>1460</v>
      </c>
      <c r="K19" s="11">
        <v>168.01</v>
      </c>
      <c r="L19" s="8">
        <v>0</v>
      </c>
      <c r="M19" s="7"/>
    </row>
    <row r="20" spans="1:13">
      <c r="A20" s="4" t="s">
        <v>597</v>
      </c>
      <c r="B20" s="5" t="s">
        <v>598</v>
      </c>
      <c r="C20" s="7">
        <v>5500</v>
      </c>
      <c r="D20" s="11">
        <v>1368.75</v>
      </c>
      <c r="E20" s="11">
        <v>2053.125</v>
      </c>
      <c r="F20" s="16">
        <v>5500</v>
      </c>
      <c r="G20" s="7"/>
      <c r="H20" s="7"/>
      <c r="I20" s="11">
        <v>2817.58</v>
      </c>
      <c r="J20" s="11">
        <v>5995.32</v>
      </c>
      <c r="K20" s="11">
        <v>3912.39</v>
      </c>
      <c r="L20" s="8">
        <v>0</v>
      </c>
      <c r="M20" s="7"/>
    </row>
    <row r="21" spans="1:13">
      <c r="A21" s="4" t="s">
        <v>599</v>
      </c>
      <c r="B21" s="5" t="s">
        <v>600</v>
      </c>
      <c r="C21" s="7">
        <v>400</v>
      </c>
      <c r="D21" s="7"/>
      <c r="E21" s="11"/>
      <c r="F21" s="16">
        <v>300</v>
      </c>
      <c r="G21" s="7"/>
      <c r="H21" s="11">
        <v>102.25</v>
      </c>
      <c r="I21" s="7"/>
      <c r="J21" s="7"/>
      <c r="K21" s="7"/>
      <c r="L21" s="8">
        <v>0</v>
      </c>
      <c r="M21" s="7"/>
    </row>
    <row r="22" spans="1:13">
      <c r="A22" s="4" t="s">
        <v>601</v>
      </c>
      <c r="B22" s="5" t="s">
        <v>602</v>
      </c>
      <c r="C22" s="7"/>
      <c r="D22" s="7"/>
      <c r="E22" s="11"/>
      <c r="F22" s="10"/>
      <c r="G22" s="11">
        <v>121</v>
      </c>
      <c r="H22" s="7"/>
      <c r="I22" s="7"/>
      <c r="J22" s="7"/>
      <c r="K22" s="7"/>
      <c r="L22" s="8">
        <v>0</v>
      </c>
      <c r="M22" s="7"/>
    </row>
    <row r="23" spans="1:13">
      <c r="A23" s="4" t="s">
        <v>603</v>
      </c>
      <c r="B23" s="5" t="s">
        <v>604</v>
      </c>
      <c r="C23" s="7">
        <v>100</v>
      </c>
      <c r="D23" s="7"/>
      <c r="E23" s="11"/>
      <c r="F23" s="16">
        <v>100</v>
      </c>
      <c r="G23" s="7"/>
      <c r="H23" s="7"/>
      <c r="I23" s="11">
        <v>17.809999999999999</v>
      </c>
      <c r="J23" s="11">
        <v>20</v>
      </c>
      <c r="K23" s="11">
        <v>124.22</v>
      </c>
      <c r="L23" s="8">
        <v>0</v>
      </c>
      <c r="M23" s="7"/>
    </row>
    <row r="24" spans="1:13">
      <c r="A24" s="4" t="s">
        <v>605</v>
      </c>
      <c r="B24" s="5" t="s">
        <v>606</v>
      </c>
      <c r="C24" s="7">
        <f>F24*1.07</f>
        <v>16852.5</v>
      </c>
      <c r="D24" s="11">
        <v>13960.83</v>
      </c>
      <c r="E24" s="11">
        <v>20941.244999999999</v>
      </c>
      <c r="F24" s="16">
        <v>15750</v>
      </c>
      <c r="G24" s="11">
        <v>16489.82</v>
      </c>
      <c r="H24" s="11">
        <v>12338.87</v>
      </c>
      <c r="I24" s="11">
        <v>14282.62</v>
      </c>
      <c r="J24" s="11">
        <v>16712.3</v>
      </c>
      <c r="K24" s="11">
        <v>12652.38</v>
      </c>
      <c r="L24" s="8">
        <v>0</v>
      </c>
      <c r="M24" s="7"/>
    </row>
    <row r="25" spans="1:13">
      <c r="A25" s="4" t="s">
        <v>607</v>
      </c>
      <c r="B25" s="5" t="s">
        <v>608</v>
      </c>
      <c r="C25" s="7">
        <f t="shared" ref="C25:C26" si="0">F25*1.07</f>
        <v>1348.2</v>
      </c>
      <c r="D25" s="11">
        <v>1125.3900000000001</v>
      </c>
      <c r="E25" s="11">
        <v>1688.085</v>
      </c>
      <c r="F25" s="16">
        <v>1260</v>
      </c>
      <c r="G25" s="11">
        <v>1307.6099999999999</v>
      </c>
      <c r="H25" s="11">
        <v>877.69</v>
      </c>
      <c r="I25" s="11">
        <v>1068.9100000000001</v>
      </c>
      <c r="J25" s="11">
        <v>1200.48</v>
      </c>
      <c r="K25" s="11">
        <v>936.61</v>
      </c>
      <c r="L25" s="8">
        <v>0</v>
      </c>
      <c r="M25" s="7"/>
    </row>
    <row r="26" spans="1:13">
      <c r="A26" s="4" t="s">
        <v>609</v>
      </c>
      <c r="B26" s="5" t="s">
        <v>610</v>
      </c>
      <c r="C26" s="7">
        <f t="shared" si="0"/>
        <v>0</v>
      </c>
      <c r="D26" s="11">
        <v>7.71</v>
      </c>
      <c r="E26" s="11">
        <v>11.565</v>
      </c>
      <c r="F26" s="10"/>
      <c r="G26" s="11">
        <v>26.17</v>
      </c>
      <c r="H26" s="11">
        <v>74.430000000000007</v>
      </c>
      <c r="I26" s="7"/>
      <c r="J26" s="7"/>
      <c r="K26" s="7"/>
      <c r="L26" s="8">
        <v>0</v>
      </c>
      <c r="M26" s="7"/>
    </row>
    <row r="27" spans="1:13">
      <c r="A27" s="4"/>
      <c r="B27" s="5"/>
      <c r="C27" s="12"/>
      <c r="D27" s="12"/>
      <c r="E27" s="12"/>
      <c r="F27" s="21"/>
      <c r="G27" s="12"/>
      <c r="H27" s="12"/>
      <c r="I27" s="12"/>
      <c r="J27" s="12"/>
      <c r="K27" s="12"/>
      <c r="L27" s="12"/>
      <c r="M27" s="12"/>
    </row>
    <row r="28" spans="1:13">
      <c r="A28" s="4"/>
      <c r="B28" s="5" t="s">
        <v>36</v>
      </c>
      <c r="C28" s="7">
        <f>SUM(C9:C26)</f>
        <v>32870.699999999997</v>
      </c>
      <c r="D28" s="11">
        <v>17210.330000000002</v>
      </c>
      <c r="E28" s="11">
        <v>25815.494999999999</v>
      </c>
      <c r="F28" s="16">
        <v>27580</v>
      </c>
      <c r="G28" s="11">
        <v>14687.96</v>
      </c>
      <c r="H28" s="11">
        <v>28197.57</v>
      </c>
      <c r="I28" s="11">
        <v>17909.21</v>
      </c>
      <c r="J28" s="11">
        <v>30766.68</v>
      </c>
      <c r="K28" s="11">
        <v>23640.71</v>
      </c>
      <c r="L28" s="8">
        <v>0</v>
      </c>
      <c r="M28" s="7"/>
    </row>
    <row r="29" spans="1:13">
      <c r="A29" s="9"/>
      <c r="B29" s="9"/>
      <c r="C29" s="10"/>
      <c r="D29" s="10"/>
      <c r="E29" s="10"/>
      <c r="F29" s="10"/>
      <c r="G29" s="10"/>
      <c r="H29" s="10"/>
      <c r="I29" s="10"/>
      <c r="J29" s="10"/>
      <c r="K29" s="10"/>
      <c r="L29" s="10"/>
      <c r="M29" s="10"/>
    </row>
    <row r="30" spans="1:13">
      <c r="A30" s="5"/>
      <c r="B30" s="5"/>
      <c r="C30" s="7"/>
      <c r="D30" s="7"/>
      <c r="E30" s="7"/>
      <c r="F30" s="7"/>
      <c r="G30" s="7"/>
      <c r="H30" s="7"/>
      <c r="I30" s="7"/>
      <c r="J30" s="7"/>
      <c r="K30" s="7"/>
      <c r="L30" s="7"/>
      <c r="M30" s="7"/>
    </row>
    <row r="31" spans="1:13">
      <c r="A31" s="5"/>
      <c r="B31" s="5"/>
      <c r="C31" s="7"/>
      <c r="D31" s="7"/>
      <c r="E31" s="7"/>
      <c r="F31" s="7"/>
      <c r="G31" s="7"/>
      <c r="H31" s="7"/>
      <c r="I31" s="7"/>
      <c r="J31" s="7"/>
      <c r="K31" s="7"/>
      <c r="L31" s="7"/>
      <c r="M31" s="7"/>
    </row>
    <row r="32" spans="1:13">
      <c r="A32" s="5"/>
      <c r="B32" s="5"/>
      <c r="C32" s="7"/>
      <c r="D32" s="7"/>
      <c r="E32" s="7"/>
      <c r="F32" s="7"/>
      <c r="G32" s="7"/>
      <c r="H32" s="7"/>
      <c r="I32" s="7"/>
      <c r="J32" s="7"/>
      <c r="K32" s="7"/>
      <c r="L32" s="7"/>
      <c r="M32" s="7"/>
    </row>
    <row r="33" spans="1:13">
      <c r="A33" s="5"/>
      <c r="B33" s="5"/>
      <c r="C33" s="7"/>
      <c r="D33" s="7"/>
      <c r="E33" s="7"/>
      <c r="F33" s="7"/>
      <c r="G33" s="7"/>
      <c r="H33" s="7"/>
      <c r="I33" s="7"/>
      <c r="J33" s="7"/>
      <c r="K33" s="7"/>
      <c r="L33" s="7"/>
      <c r="M33" s="7"/>
    </row>
    <row r="34" spans="1:13">
      <c r="A34" s="5"/>
      <c r="B34" s="5"/>
      <c r="C34" s="7"/>
      <c r="D34" s="7"/>
      <c r="E34" s="7"/>
      <c r="F34" s="7"/>
      <c r="G34" s="7"/>
      <c r="H34" s="7"/>
      <c r="I34" s="7"/>
      <c r="J34" s="7"/>
      <c r="K34" s="7"/>
      <c r="L34" s="7"/>
      <c r="M34" s="7"/>
    </row>
    <row r="35" spans="1:13">
      <c r="A35" s="5"/>
      <c r="B35" s="5"/>
      <c r="C35" s="7"/>
      <c r="D35" s="7"/>
      <c r="E35" s="7"/>
      <c r="F35" s="7"/>
      <c r="G35" s="7"/>
      <c r="H35" s="7"/>
      <c r="I35" s="7"/>
      <c r="J35" s="7"/>
      <c r="K35" s="7"/>
      <c r="L35" s="7"/>
      <c r="M35" s="7"/>
    </row>
    <row r="36" spans="1:13">
      <c r="A36" s="5"/>
      <c r="B36" s="5"/>
      <c r="C36" s="7"/>
      <c r="D36" s="7"/>
      <c r="E36" s="7"/>
      <c r="F36" s="7"/>
      <c r="G36" s="7"/>
      <c r="H36" s="7"/>
      <c r="I36" s="7"/>
      <c r="J36" s="7"/>
      <c r="K36" s="7"/>
      <c r="L36" s="7"/>
      <c r="M36" s="7"/>
    </row>
    <row r="37" spans="1:13">
      <c r="A37" s="5"/>
      <c r="B37" s="5"/>
      <c r="C37" s="7"/>
      <c r="D37" s="7"/>
      <c r="E37" s="7"/>
      <c r="F37" s="7"/>
      <c r="G37" s="7"/>
      <c r="H37" s="7"/>
      <c r="I37" s="7"/>
      <c r="J37" s="7"/>
      <c r="K37" s="7"/>
      <c r="L37" s="7"/>
      <c r="M37" s="7"/>
    </row>
    <row r="38" spans="1:13">
      <c r="A38" s="5"/>
      <c r="B38" s="5"/>
      <c r="C38" s="7"/>
      <c r="D38" s="7"/>
      <c r="E38" s="7"/>
      <c r="F38" s="7"/>
      <c r="G38" s="7"/>
      <c r="H38" s="7"/>
      <c r="I38" s="7"/>
      <c r="J38" s="7"/>
      <c r="K38" s="7"/>
      <c r="L38" s="7"/>
      <c r="M38" s="7"/>
    </row>
    <row r="39" spans="1:13">
      <c r="A39" s="5"/>
      <c r="B39" s="5"/>
      <c r="C39" s="7"/>
      <c r="D39" s="7"/>
      <c r="E39" s="7"/>
      <c r="F39" s="7"/>
      <c r="G39" s="7"/>
      <c r="H39" s="7"/>
      <c r="I39" s="7"/>
      <c r="J39" s="7"/>
      <c r="K39" s="7"/>
      <c r="L39" s="7"/>
      <c r="M39" s="7"/>
    </row>
    <row r="40" spans="1:13">
      <c r="A40" s="5"/>
      <c r="B40" s="5"/>
      <c r="C40" s="7"/>
      <c r="D40" s="7"/>
      <c r="E40" s="7"/>
      <c r="F40" s="7"/>
      <c r="G40" s="7"/>
      <c r="H40" s="7"/>
      <c r="I40" s="7"/>
      <c r="J40" s="7"/>
      <c r="K40" s="7"/>
      <c r="L40" s="7"/>
      <c r="M40" s="7"/>
    </row>
    <row r="41" spans="1:13">
      <c r="A41" s="5"/>
      <c r="B41" s="5"/>
      <c r="C41" s="7"/>
      <c r="D41" s="7"/>
      <c r="E41" s="7"/>
      <c r="F41" s="7"/>
      <c r="G41" s="7"/>
      <c r="H41" s="7"/>
      <c r="I41" s="7"/>
      <c r="J41" s="7"/>
      <c r="K41" s="7"/>
      <c r="L41" s="7"/>
      <c r="M41" s="7"/>
    </row>
    <row r="42" spans="1:13">
      <c r="A42" s="5"/>
      <c r="B42" s="5"/>
      <c r="C42" s="7"/>
      <c r="D42" s="7"/>
      <c r="E42" s="7"/>
      <c r="F42" s="7"/>
      <c r="G42" s="7"/>
      <c r="H42" s="7"/>
      <c r="I42" s="7"/>
      <c r="J42" s="7"/>
      <c r="K42" s="7"/>
      <c r="L42" s="7"/>
      <c r="M42" s="7"/>
    </row>
    <row r="43" spans="1:13">
      <c r="A43" s="5"/>
      <c r="B43" s="5"/>
      <c r="C43" s="7"/>
      <c r="D43" s="7"/>
      <c r="E43" s="7"/>
      <c r="F43" s="7"/>
      <c r="G43" s="7"/>
      <c r="H43" s="7"/>
      <c r="I43" s="7"/>
      <c r="J43" s="7"/>
      <c r="K43" s="7"/>
      <c r="L43" s="7"/>
      <c r="M43" s="7"/>
    </row>
    <row r="44" spans="1:13">
      <c r="A44" s="5"/>
      <c r="B44" s="5"/>
      <c r="C44" s="7"/>
      <c r="D44" s="7"/>
      <c r="E44" s="7"/>
      <c r="F44" s="7"/>
      <c r="G44" s="7"/>
      <c r="H44" s="7"/>
      <c r="I44" s="7"/>
      <c r="J44" s="7"/>
      <c r="K44" s="7"/>
      <c r="L44" s="7"/>
      <c r="M44" s="7"/>
    </row>
    <row r="45" spans="1:13">
      <c r="A45" s="5"/>
      <c r="B45" s="5"/>
      <c r="C45" s="7"/>
      <c r="D45" s="7"/>
      <c r="E45" s="7"/>
      <c r="F45" s="7"/>
      <c r="G45" s="7"/>
      <c r="H45" s="7"/>
      <c r="I45" s="7"/>
      <c r="J45" s="7"/>
      <c r="K45" s="7"/>
      <c r="L45" s="7"/>
      <c r="M45" s="7"/>
    </row>
    <row r="46" spans="1:13">
      <c r="A46" s="5"/>
      <c r="B46" s="5"/>
      <c r="C46" s="7"/>
      <c r="D46" s="7"/>
      <c r="E46" s="7"/>
      <c r="F46" s="7"/>
      <c r="G46" s="7"/>
      <c r="H46" s="7"/>
      <c r="I46" s="7"/>
      <c r="J46" s="7"/>
      <c r="K46" s="7"/>
      <c r="L46" s="7"/>
      <c r="M46" s="7"/>
    </row>
    <row r="47" spans="1:13">
      <c r="A47" s="5"/>
      <c r="B47" s="5"/>
      <c r="C47" s="7"/>
      <c r="D47" s="7"/>
      <c r="E47" s="7"/>
      <c r="F47" s="7"/>
      <c r="G47" s="7"/>
      <c r="H47" s="7"/>
      <c r="I47" s="7"/>
      <c r="J47" s="7"/>
      <c r="K47" s="7"/>
      <c r="L47" s="7"/>
      <c r="M47" s="7"/>
    </row>
    <row r="48" spans="1:13">
      <c r="A48" s="5"/>
      <c r="B48" s="5"/>
      <c r="C48" s="7"/>
      <c r="D48" s="7"/>
      <c r="E48" s="7"/>
      <c r="F48" s="7"/>
      <c r="G48" s="7"/>
      <c r="H48" s="7"/>
      <c r="I48" s="7"/>
      <c r="J48" s="7"/>
      <c r="K48" s="7"/>
      <c r="L48" s="7"/>
      <c r="M48" s="7"/>
    </row>
    <row r="49" spans="1:13">
      <c r="A49" s="5"/>
      <c r="B49" s="5"/>
      <c r="C49" s="7"/>
      <c r="D49" s="7"/>
      <c r="E49" s="7"/>
      <c r="F49" s="7"/>
      <c r="G49" s="7"/>
      <c r="H49" s="7"/>
      <c r="I49" s="7"/>
      <c r="J49" s="7"/>
      <c r="K49" s="7"/>
      <c r="L49" s="7"/>
      <c r="M49" s="7"/>
    </row>
    <row r="50" spans="1:13">
      <c r="A50" s="5"/>
      <c r="B50" s="5"/>
      <c r="C50" s="7"/>
      <c r="D50" s="7"/>
      <c r="E50" s="7"/>
      <c r="F50" s="7"/>
      <c r="G50" s="7"/>
      <c r="H50" s="7"/>
      <c r="I50" s="7"/>
      <c r="J50" s="7"/>
      <c r="K50" s="7"/>
      <c r="L50" s="7"/>
      <c r="M50" s="7"/>
    </row>
    <row r="51" spans="1:13">
      <c r="A51" s="5"/>
      <c r="B51" s="5"/>
      <c r="C51" s="7"/>
      <c r="D51" s="7"/>
      <c r="E51" s="7"/>
      <c r="F51" s="7"/>
      <c r="G51" s="7"/>
      <c r="H51" s="7"/>
      <c r="I51" s="7"/>
      <c r="J51" s="7"/>
      <c r="K51" s="7"/>
      <c r="L51" s="7"/>
      <c r="M51" s="7"/>
    </row>
    <row r="52" spans="1:13">
      <c r="A52" s="5"/>
      <c r="B52" s="5"/>
      <c r="C52" s="7"/>
      <c r="D52" s="7"/>
      <c r="E52" s="7"/>
      <c r="F52" s="7"/>
      <c r="G52" s="7"/>
      <c r="H52" s="7"/>
      <c r="I52" s="7"/>
      <c r="J52" s="7"/>
      <c r="K52" s="7"/>
      <c r="L52" s="7"/>
      <c r="M52" s="7"/>
    </row>
    <row r="53" spans="1:13">
      <c r="A53" s="5"/>
      <c r="B53" s="5"/>
      <c r="C53" s="7"/>
      <c r="D53" s="7"/>
      <c r="E53" s="7"/>
      <c r="F53" s="7"/>
      <c r="G53" s="7"/>
      <c r="H53" s="7"/>
      <c r="I53" s="7"/>
      <c r="J53" s="7"/>
      <c r="K53" s="7"/>
      <c r="L53" s="7"/>
      <c r="M53" s="7"/>
    </row>
    <row r="54" spans="1:13">
      <c r="A54" s="5"/>
      <c r="B54" s="5"/>
      <c r="C54" s="7"/>
      <c r="D54" s="7"/>
      <c r="E54" s="7"/>
      <c r="F54" s="7"/>
      <c r="G54" s="7"/>
      <c r="H54" s="7"/>
      <c r="I54" s="7"/>
      <c r="J54" s="7"/>
      <c r="K54" s="7"/>
      <c r="L54" s="7"/>
      <c r="M54" s="7"/>
    </row>
    <row r="55" spans="1:13">
      <c r="A55" s="5"/>
      <c r="B55" s="5"/>
      <c r="C55" s="7"/>
      <c r="D55" s="7"/>
      <c r="E55" s="7"/>
      <c r="F55" s="7"/>
      <c r="G55" s="7"/>
      <c r="H55" s="7"/>
      <c r="I55" s="7"/>
      <c r="J55" s="7"/>
      <c r="K55" s="7"/>
      <c r="L55" s="7"/>
      <c r="M55" s="7"/>
    </row>
    <row r="56" spans="1:13">
      <c r="A56" s="5"/>
      <c r="B56" s="5"/>
      <c r="C56" s="7"/>
      <c r="D56" s="7"/>
      <c r="E56" s="7"/>
      <c r="F56" s="7"/>
      <c r="G56" s="7"/>
      <c r="H56" s="7"/>
      <c r="I56" s="7"/>
      <c r="J56" s="7"/>
      <c r="K56" s="7"/>
      <c r="L56" s="7"/>
      <c r="M56" s="7"/>
    </row>
    <row r="57" spans="1:13">
      <c r="A57" s="5"/>
      <c r="B57" s="5"/>
      <c r="C57" s="7"/>
      <c r="D57" s="7"/>
      <c r="E57" s="7"/>
      <c r="F57" s="7"/>
      <c r="G57" s="7"/>
      <c r="H57" s="7"/>
      <c r="I57" s="7"/>
      <c r="J57" s="7"/>
      <c r="K57" s="7"/>
      <c r="L57" s="7"/>
      <c r="M57" s="7"/>
    </row>
  </sheetData>
  <mergeCells count="4">
    <mergeCell ref="A1:M1"/>
    <mergeCell ref="A2:M2"/>
    <mergeCell ref="A3:M3"/>
    <mergeCell ref="A8:M8"/>
  </mergeCells>
  <pageMargins left="0.75" right="0.75" top="0.75" bottom="0.75" header="0.03" footer="0.03"/>
  <pageSetup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M60"/>
  <sheetViews>
    <sheetView workbookViewId="0">
      <selection activeCell="I5" sqref="I5"/>
    </sheetView>
  </sheetViews>
  <sheetFormatPr defaultRowHeight="12.75"/>
  <cols>
    <col min="1" max="1" width="23.33203125" customWidth="1"/>
    <col min="2" max="2" width="40.6640625" customWidth="1"/>
    <col min="3" max="4" width="12.6640625" customWidth="1"/>
    <col min="5" max="5" width="11" bestFit="1" customWidth="1"/>
    <col min="6" max="11" width="14.5" customWidth="1"/>
    <col min="12" max="12" width="11.5" customWidth="1"/>
    <col min="13" max="13" width="46.33203125" customWidth="1"/>
  </cols>
  <sheetData>
    <row r="1" spans="1:13" ht="13.5">
      <c r="A1" s="44" t="s">
        <v>0</v>
      </c>
      <c r="B1" s="44"/>
      <c r="C1" s="44"/>
      <c r="D1" s="44"/>
      <c r="E1" s="44"/>
      <c r="F1" s="44"/>
      <c r="G1" s="44"/>
      <c r="H1" s="44"/>
      <c r="I1" s="44"/>
      <c r="J1" s="44"/>
      <c r="K1" s="44"/>
      <c r="L1" s="44"/>
      <c r="M1" s="44"/>
    </row>
    <row r="2" spans="1:13">
      <c r="A2" s="45" t="s">
        <v>611</v>
      </c>
      <c r="B2" s="45"/>
      <c r="C2" s="45"/>
      <c r="D2" s="45"/>
      <c r="E2" s="45"/>
      <c r="F2" s="45"/>
      <c r="G2" s="45"/>
      <c r="H2" s="45"/>
      <c r="I2" s="45"/>
      <c r="J2" s="45"/>
      <c r="K2" s="45"/>
      <c r="L2" s="45"/>
      <c r="M2" s="45"/>
    </row>
    <row r="3" spans="1:13">
      <c r="A3" s="45" t="s">
        <v>2</v>
      </c>
      <c r="B3" s="45"/>
      <c r="C3" s="45"/>
      <c r="D3" s="45"/>
      <c r="E3" s="45"/>
      <c r="F3" s="45"/>
      <c r="G3" s="45"/>
      <c r="H3" s="45"/>
      <c r="I3" s="45"/>
      <c r="J3" s="45"/>
      <c r="K3" s="45"/>
      <c r="L3" s="45"/>
      <c r="M3" s="45"/>
    </row>
    <row r="4" spans="1:13">
      <c r="C4" s="1" t="s">
        <v>3</v>
      </c>
      <c r="D4" s="1" t="s">
        <v>4</v>
      </c>
      <c r="E4" s="1" t="s">
        <v>5</v>
      </c>
      <c r="F4" s="1" t="s">
        <v>6</v>
      </c>
      <c r="G4" s="1" t="s">
        <v>7</v>
      </c>
      <c r="H4" s="1" t="s">
        <v>7</v>
      </c>
      <c r="I4" s="3" t="s">
        <v>7</v>
      </c>
      <c r="J4" s="3" t="s">
        <v>7</v>
      </c>
      <c r="K4" s="3" t="s">
        <v>7</v>
      </c>
    </row>
    <row r="5" spans="1:13">
      <c r="C5" s="2" t="s">
        <v>8</v>
      </c>
      <c r="D5" s="1" t="s">
        <v>9</v>
      </c>
      <c r="E5" s="1" t="s">
        <v>7</v>
      </c>
      <c r="F5" s="1" t="s">
        <v>10</v>
      </c>
      <c r="G5" s="1" t="s">
        <v>11</v>
      </c>
      <c r="H5" s="1" t="s">
        <v>12</v>
      </c>
      <c r="I5" s="3" t="s">
        <v>13</v>
      </c>
      <c r="J5" s="3" t="s">
        <v>14</v>
      </c>
      <c r="K5" s="3" t="s">
        <v>15</v>
      </c>
      <c r="L5" s="1" t="s">
        <v>16</v>
      </c>
    </row>
    <row r="6" spans="1:13">
      <c r="C6" s="2" t="s">
        <v>17</v>
      </c>
      <c r="D6" s="3" t="s">
        <v>18</v>
      </c>
      <c r="E6" s="3" t="s">
        <v>19</v>
      </c>
      <c r="F6" s="3" t="s">
        <v>17</v>
      </c>
      <c r="G6" s="3" t="s">
        <v>20</v>
      </c>
      <c r="H6" s="3" t="s">
        <v>20</v>
      </c>
      <c r="I6" s="3" t="s">
        <v>20</v>
      </c>
      <c r="J6" s="3" t="s">
        <v>20</v>
      </c>
      <c r="K6" s="3" t="s">
        <v>20</v>
      </c>
      <c r="L6" s="3" t="s">
        <v>21</v>
      </c>
      <c r="M6" s="3" t="s">
        <v>22</v>
      </c>
    </row>
    <row r="7" spans="1:13">
      <c r="A7" s="9"/>
      <c r="B7" s="9"/>
      <c r="C7" s="10"/>
      <c r="D7" s="10"/>
      <c r="E7" s="10"/>
      <c r="F7" s="10"/>
      <c r="G7" s="10"/>
      <c r="H7" s="10"/>
      <c r="I7" s="10"/>
      <c r="J7" s="10"/>
      <c r="K7" s="10"/>
      <c r="L7" s="10"/>
      <c r="M7" s="10"/>
    </row>
    <row r="8" spans="1:13">
      <c r="A8" s="46" t="s">
        <v>25</v>
      </c>
      <c r="B8" s="47"/>
      <c r="C8" s="47"/>
      <c r="D8" s="47"/>
      <c r="E8" s="47"/>
      <c r="F8" s="47"/>
      <c r="G8" s="47"/>
      <c r="H8" s="47"/>
      <c r="I8" s="47"/>
      <c r="J8" s="47"/>
      <c r="K8" s="47"/>
      <c r="L8" s="47"/>
      <c r="M8" s="47"/>
    </row>
    <row r="9" spans="1:13">
      <c r="A9" s="4" t="s">
        <v>612</v>
      </c>
      <c r="B9" s="5" t="s">
        <v>613</v>
      </c>
      <c r="C9" s="24">
        <v>-15000</v>
      </c>
      <c r="D9" s="11">
        <v>-10680</v>
      </c>
      <c r="E9" s="11">
        <v>-16020</v>
      </c>
      <c r="F9" s="7"/>
      <c r="G9" s="11">
        <v>-2435.56</v>
      </c>
      <c r="H9" s="11">
        <v>-61.5</v>
      </c>
      <c r="I9" s="11">
        <v>-21489.75</v>
      </c>
      <c r="J9" s="11">
        <v>-47338.400000000001</v>
      </c>
      <c r="K9" s="11">
        <v>-65340.9</v>
      </c>
      <c r="L9" s="8">
        <v>0</v>
      </c>
      <c r="M9" s="7" t="s">
        <v>614</v>
      </c>
    </row>
    <row r="10" spans="1:13">
      <c r="A10" s="4" t="s">
        <v>615</v>
      </c>
      <c r="B10" s="5" t="s">
        <v>616</v>
      </c>
      <c r="C10" s="7"/>
      <c r="D10" s="7"/>
      <c r="E10" s="11"/>
      <c r="F10" s="7"/>
      <c r="G10" s="7"/>
      <c r="H10" s="7"/>
      <c r="I10" s="11">
        <v>-2712.28</v>
      </c>
      <c r="J10" s="7"/>
      <c r="K10" s="7"/>
      <c r="L10" s="8">
        <v>0</v>
      </c>
      <c r="M10" s="7" t="s">
        <v>617</v>
      </c>
    </row>
    <row r="11" spans="1:13">
      <c r="A11" s="4" t="s">
        <v>618</v>
      </c>
      <c r="B11" s="5" t="s">
        <v>619</v>
      </c>
      <c r="C11" s="7"/>
      <c r="D11" s="11">
        <v>-4500</v>
      </c>
      <c r="E11" s="11">
        <v>-6750</v>
      </c>
      <c r="F11" s="7"/>
      <c r="G11" s="11">
        <v>-1814.6</v>
      </c>
      <c r="H11" s="7"/>
      <c r="I11" s="7"/>
      <c r="J11" s="7"/>
      <c r="K11" s="7"/>
      <c r="L11" s="8">
        <v>0</v>
      </c>
      <c r="M11" s="7" t="s">
        <v>617</v>
      </c>
    </row>
    <row r="12" spans="1:13">
      <c r="A12" s="4" t="s">
        <v>620</v>
      </c>
      <c r="B12" s="5" t="s">
        <v>621</v>
      </c>
      <c r="C12" s="24">
        <v>-42000</v>
      </c>
      <c r="D12" s="11">
        <v>-40000</v>
      </c>
      <c r="E12" s="11">
        <v>-60000</v>
      </c>
      <c r="F12" s="7"/>
      <c r="G12" s="7"/>
      <c r="H12" s="11">
        <v>-4326.4799999999996</v>
      </c>
      <c r="I12" s="11">
        <v>-54000</v>
      </c>
      <c r="J12" s="11">
        <v>-18000</v>
      </c>
      <c r="K12" s="11">
        <v>-19550</v>
      </c>
      <c r="L12" s="8">
        <v>0</v>
      </c>
      <c r="M12" s="7" t="s">
        <v>617</v>
      </c>
    </row>
    <row r="13" spans="1:13">
      <c r="A13" s="4" t="s">
        <v>622</v>
      </c>
      <c r="B13" s="5" t="s">
        <v>623</v>
      </c>
      <c r="C13" s="7">
        <v>800</v>
      </c>
      <c r="D13" s="11">
        <v>900.65</v>
      </c>
      <c r="E13" s="11">
        <v>1350.9749999999999</v>
      </c>
      <c r="F13" s="7">
        <v>600</v>
      </c>
      <c r="G13" s="11">
        <v>796.32</v>
      </c>
      <c r="H13" s="7"/>
      <c r="I13" s="11">
        <v>578.30999999999995</v>
      </c>
      <c r="J13" s="11">
        <v>122.98</v>
      </c>
      <c r="K13" s="11">
        <v>343.48</v>
      </c>
      <c r="L13" s="8">
        <v>0</v>
      </c>
      <c r="M13" s="7" t="s">
        <v>624</v>
      </c>
    </row>
    <row r="14" spans="1:13">
      <c r="A14" s="4" t="s">
        <v>625</v>
      </c>
      <c r="B14" s="5" t="s">
        <v>626</v>
      </c>
      <c r="C14" s="7">
        <v>425</v>
      </c>
      <c r="D14" s="11">
        <v>105.9</v>
      </c>
      <c r="E14" s="11">
        <v>158.85</v>
      </c>
      <c r="F14" s="7">
        <v>425</v>
      </c>
      <c r="G14" s="11">
        <v>423.6</v>
      </c>
      <c r="H14" s="11">
        <v>494.2</v>
      </c>
      <c r="I14" s="11">
        <v>458.9</v>
      </c>
      <c r="J14" s="11">
        <v>423.6</v>
      </c>
      <c r="K14" s="11">
        <v>423.6</v>
      </c>
      <c r="L14" s="8">
        <v>0</v>
      </c>
      <c r="M14" s="7" t="s">
        <v>617</v>
      </c>
    </row>
    <row r="15" spans="1:13">
      <c r="A15" s="4" t="s">
        <v>627</v>
      </c>
      <c r="B15" s="5" t="s">
        <v>628</v>
      </c>
      <c r="C15" s="24">
        <v>18000</v>
      </c>
      <c r="D15" s="11">
        <v>14148.62</v>
      </c>
      <c r="E15" s="11">
        <v>21222.93</v>
      </c>
      <c r="F15" s="7">
        <v>18000</v>
      </c>
      <c r="G15" s="11">
        <v>20927.84</v>
      </c>
      <c r="H15" s="11">
        <v>2434</v>
      </c>
      <c r="I15" s="11">
        <v>8808.39</v>
      </c>
      <c r="J15" s="11">
        <v>12460.16</v>
      </c>
      <c r="K15" s="11">
        <v>10488.65</v>
      </c>
      <c r="L15" s="8">
        <v>0</v>
      </c>
      <c r="M15" s="7" t="s">
        <v>629</v>
      </c>
    </row>
    <row r="16" spans="1:13">
      <c r="A16" s="4" t="s">
        <v>630</v>
      </c>
      <c r="B16" s="5" t="s">
        <v>631</v>
      </c>
      <c r="C16" s="7">
        <v>2000</v>
      </c>
      <c r="D16" s="11">
        <v>720.66</v>
      </c>
      <c r="E16" s="11">
        <v>1080.99</v>
      </c>
      <c r="F16" s="7">
        <v>1500</v>
      </c>
      <c r="G16" s="11">
        <v>1558.41</v>
      </c>
      <c r="H16" s="11">
        <v>2625.99</v>
      </c>
      <c r="I16" s="11">
        <v>492.38</v>
      </c>
      <c r="J16" s="11">
        <v>843.75</v>
      </c>
      <c r="K16" s="11">
        <v>581</v>
      </c>
      <c r="L16" s="8">
        <v>0</v>
      </c>
      <c r="M16" s="7" t="s">
        <v>632</v>
      </c>
    </row>
    <row r="17" spans="1:13">
      <c r="A17" s="4" t="s">
        <v>633</v>
      </c>
      <c r="B17" s="5" t="s">
        <v>634</v>
      </c>
      <c r="C17" s="7">
        <v>600</v>
      </c>
      <c r="D17" s="7"/>
      <c r="E17" s="11"/>
      <c r="F17" s="7">
        <v>600</v>
      </c>
      <c r="G17" s="7"/>
      <c r="H17" s="7"/>
      <c r="I17" s="7"/>
      <c r="J17" s="7"/>
      <c r="K17" s="11">
        <v>1297.8699999999999</v>
      </c>
      <c r="L17" s="8">
        <v>0</v>
      </c>
      <c r="M17" s="7" t="s">
        <v>617</v>
      </c>
    </row>
    <row r="18" spans="1:13">
      <c r="A18" s="4" t="s">
        <v>635</v>
      </c>
      <c r="B18" s="5" t="s">
        <v>636</v>
      </c>
      <c r="C18" s="7">
        <v>9000</v>
      </c>
      <c r="D18" s="11">
        <v>2709.68</v>
      </c>
      <c r="E18" s="11">
        <v>4064.52</v>
      </c>
      <c r="F18" s="7">
        <v>7500</v>
      </c>
      <c r="G18" s="11">
        <v>2800.7</v>
      </c>
      <c r="H18" s="7"/>
      <c r="I18" s="11">
        <v>2937.28</v>
      </c>
      <c r="J18" s="11">
        <v>4078.06</v>
      </c>
      <c r="K18" s="11">
        <v>7287.81</v>
      </c>
      <c r="L18" s="8">
        <v>0</v>
      </c>
      <c r="M18" s="7" t="s">
        <v>637</v>
      </c>
    </row>
    <row r="19" spans="1:13">
      <c r="A19" s="4" t="s">
        <v>638</v>
      </c>
      <c r="B19" s="5" t="s">
        <v>639</v>
      </c>
      <c r="C19" s="24">
        <v>42000</v>
      </c>
      <c r="D19" s="11">
        <v>18130.62</v>
      </c>
      <c r="E19" s="11">
        <v>27195.93</v>
      </c>
      <c r="F19" s="7">
        <v>4000</v>
      </c>
      <c r="G19" s="11">
        <v>3222.27</v>
      </c>
      <c r="H19" s="7"/>
      <c r="I19" s="11">
        <v>4420</v>
      </c>
      <c r="J19" s="11">
        <v>4319.1499999999996</v>
      </c>
      <c r="K19" s="11">
        <v>4113.1899999999996</v>
      </c>
      <c r="L19" s="8">
        <v>0</v>
      </c>
      <c r="M19" s="7" t="s">
        <v>640</v>
      </c>
    </row>
    <row r="20" spans="1:13">
      <c r="A20" s="4" t="s">
        <v>641</v>
      </c>
      <c r="B20" s="5" t="s">
        <v>642</v>
      </c>
      <c r="C20" s="7">
        <v>3750</v>
      </c>
      <c r="D20" s="11">
        <v>1407.06</v>
      </c>
      <c r="E20" s="11">
        <v>2110.59</v>
      </c>
      <c r="F20" s="7">
        <v>3000</v>
      </c>
      <c r="G20" s="11">
        <v>1139.04</v>
      </c>
      <c r="H20" s="11">
        <v>1801.25</v>
      </c>
      <c r="I20" s="11">
        <v>5740.58</v>
      </c>
      <c r="J20" s="11">
        <v>343.51</v>
      </c>
      <c r="K20" s="11">
        <v>4703.75</v>
      </c>
      <c r="L20" s="8">
        <v>0</v>
      </c>
      <c r="M20" s="7" t="s">
        <v>643</v>
      </c>
    </row>
    <row r="21" spans="1:13">
      <c r="A21" s="4" t="s">
        <v>644</v>
      </c>
      <c r="B21" s="5" t="s">
        <v>645</v>
      </c>
      <c r="C21" s="7">
        <v>4000</v>
      </c>
      <c r="D21" s="11">
        <v>3560.91</v>
      </c>
      <c r="E21" s="11">
        <v>5341.3649999999998</v>
      </c>
      <c r="F21" s="7">
        <v>3500</v>
      </c>
      <c r="G21" s="11">
        <v>2740.37</v>
      </c>
      <c r="H21" s="11">
        <v>150</v>
      </c>
      <c r="I21" s="11">
        <v>1978.98</v>
      </c>
      <c r="J21" s="11">
        <v>3265.05</v>
      </c>
      <c r="K21" s="11">
        <v>2894.18</v>
      </c>
      <c r="L21" s="8">
        <v>0</v>
      </c>
      <c r="M21" s="7" t="s">
        <v>646</v>
      </c>
    </row>
    <row r="22" spans="1:13">
      <c r="A22" s="4" t="s">
        <v>647</v>
      </c>
      <c r="B22" s="5" t="s">
        <v>648</v>
      </c>
      <c r="C22" s="7">
        <v>5000</v>
      </c>
      <c r="D22" s="11">
        <v>4000</v>
      </c>
      <c r="E22" s="11">
        <v>6000</v>
      </c>
      <c r="F22" s="7">
        <v>4000</v>
      </c>
      <c r="G22" s="11">
        <v>5898.03</v>
      </c>
      <c r="H22" s="7"/>
      <c r="I22" s="11">
        <v>6907.84</v>
      </c>
      <c r="J22" s="11">
        <v>2662.28</v>
      </c>
      <c r="K22" s="11">
        <v>4096.99</v>
      </c>
      <c r="L22" s="8">
        <v>0</v>
      </c>
      <c r="M22" s="7" t="s">
        <v>649</v>
      </c>
    </row>
    <row r="23" spans="1:13">
      <c r="A23" s="4" t="s">
        <v>650</v>
      </c>
      <c r="B23" s="5" t="s">
        <v>651</v>
      </c>
      <c r="C23" s="7">
        <v>14000</v>
      </c>
      <c r="D23" s="11">
        <v>2397.5</v>
      </c>
      <c r="E23" s="11">
        <v>3596.25</v>
      </c>
      <c r="F23" s="7">
        <v>14000</v>
      </c>
      <c r="G23" s="11">
        <v>-50</v>
      </c>
      <c r="H23" s="11">
        <v>337.65</v>
      </c>
      <c r="I23" s="11">
        <v>6023.52</v>
      </c>
      <c r="J23" s="11">
        <v>19151.8</v>
      </c>
      <c r="K23" s="11">
        <v>15141.2</v>
      </c>
      <c r="L23" s="8">
        <v>0</v>
      </c>
      <c r="M23" s="7" t="s">
        <v>617</v>
      </c>
    </row>
    <row r="24" spans="1:13">
      <c r="A24" s="4" t="s">
        <v>652</v>
      </c>
      <c r="B24" s="5" t="s">
        <v>653</v>
      </c>
      <c r="C24" s="7">
        <v>20000</v>
      </c>
      <c r="D24" s="11">
        <v>14972.5</v>
      </c>
      <c r="E24" s="11">
        <v>22458.75</v>
      </c>
      <c r="F24" s="7">
        <v>18000</v>
      </c>
      <c r="G24" s="11">
        <v>8715.23</v>
      </c>
      <c r="H24" s="11">
        <v>13639.1</v>
      </c>
      <c r="I24" s="11">
        <v>15783.1</v>
      </c>
      <c r="J24" s="11">
        <v>13579.93</v>
      </c>
      <c r="K24" s="11">
        <v>12719.56</v>
      </c>
      <c r="L24" s="8">
        <v>0</v>
      </c>
      <c r="M24" s="7" t="s">
        <v>654</v>
      </c>
    </row>
    <row r="25" spans="1:13">
      <c r="A25" s="4" t="s">
        <v>655</v>
      </c>
      <c r="B25" s="5" t="s">
        <v>656</v>
      </c>
      <c r="C25" s="7">
        <v>500</v>
      </c>
      <c r="D25" s="7"/>
      <c r="E25" s="11"/>
      <c r="F25" s="7">
        <v>500</v>
      </c>
      <c r="G25" s="11">
        <v>53.63</v>
      </c>
      <c r="H25" s="7"/>
      <c r="I25" s="7"/>
      <c r="J25" s="11">
        <v>3242.09</v>
      </c>
      <c r="K25" s="7"/>
      <c r="L25" s="8">
        <v>0</v>
      </c>
      <c r="M25" s="7" t="s">
        <v>617</v>
      </c>
    </row>
    <row r="26" spans="1:13">
      <c r="A26" s="4" t="s">
        <v>657</v>
      </c>
      <c r="B26" s="5" t="s">
        <v>658</v>
      </c>
      <c r="C26" s="7">
        <f>SUM(F26*1.06)</f>
        <v>51940</v>
      </c>
      <c r="D26" s="11">
        <v>25522.43</v>
      </c>
      <c r="E26" s="11">
        <v>38283.644999999997</v>
      </c>
      <c r="F26" s="7">
        <v>49000</v>
      </c>
      <c r="G26" s="11">
        <v>27995</v>
      </c>
      <c r="H26" s="11">
        <v>21559.64</v>
      </c>
      <c r="I26" s="11">
        <v>45652.959999999999</v>
      </c>
      <c r="J26" s="11">
        <v>38219.61</v>
      </c>
      <c r="K26" s="11">
        <v>39350.019999999997</v>
      </c>
      <c r="L26" s="8">
        <v>0</v>
      </c>
      <c r="M26" s="7" t="s">
        <v>617</v>
      </c>
    </row>
    <row r="27" spans="1:13">
      <c r="A27" s="4" t="s">
        <v>659</v>
      </c>
      <c r="B27" s="5" t="s">
        <v>660</v>
      </c>
      <c r="C27" s="7">
        <f>SUM(F27*1.06)</f>
        <v>3392</v>
      </c>
      <c r="D27" s="11">
        <v>1993.32</v>
      </c>
      <c r="E27" s="11">
        <v>2989.98</v>
      </c>
      <c r="F27" s="7">
        <v>3200</v>
      </c>
      <c r="G27" s="11">
        <v>2252.46</v>
      </c>
      <c r="H27" s="11">
        <v>1735.87</v>
      </c>
      <c r="I27" s="11">
        <v>3146.85</v>
      </c>
      <c r="J27" s="11">
        <v>2990.2</v>
      </c>
      <c r="K27" s="11">
        <v>2692.16</v>
      </c>
      <c r="L27" s="8">
        <v>0</v>
      </c>
      <c r="M27" s="7" t="s">
        <v>617</v>
      </c>
    </row>
    <row r="28" spans="1:13">
      <c r="A28" s="4" t="s">
        <v>661</v>
      </c>
      <c r="B28" s="5" t="s">
        <v>662</v>
      </c>
      <c r="C28" s="7">
        <v>400</v>
      </c>
      <c r="D28" s="11">
        <v>288.95999999999998</v>
      </c>
      <c r="E28" s="11">
        <v>433.44</v>
      </c>
      <c r="F28" s="7"/>
      <c r="G28" s="11">
        <v>110.16</v>
      </c>
      <c r="H28" s="7"/>
      <c r="I28" s="11">
        <v>310.01</v>
      </c>
      <c r="J28" s="11">
        <v>827.01</v>
      </c>
      <c r="K28" s="11">
        <v>1078.26</v>
      </c>
      <c r="L28" s="8">
        <v>0</v>
      </c>
      <c r="M28" s="7" t="s">
        <v>617</v>
      </c>
    </row>
    <row r="29" spans="1:13">
      <c r="A29" s="4" t="s">
        <v>663</v>
      </c>
      <c r="B29" s="5" t="s">
        <v>664</v>
      </c>
      <c r="C29" s="7">
        <v>1200</v>
      </c>
      <c r="D29" s="11">
        <v>613.75</v>
      </c>
      <c r="E29" s="11">
        <v>920.625</v>
      </c>
      <c r="F29" s="7"/>
      <c r="G29" s="11">
        <v>1227.51</v>
      </c>
      <c r="H29" s="11">
        <v>766.95</v>
      </c>
      <c r="I29" s="11">
        <v>766.93</v>
      </c>
      <c r="J29" s="11">
        <v>857.02</v>
      </c>
      <c r="K29" s="11">
        <v>1493.37</v>
      </c>
      <c r="L29" s="8">
        <v>0</v>
      </c>
      <c r="M29" s="7" t="s">
        <v>617</v>
      </c>
    </row>
    <row r="30" spans="1:13">
      <c r="A30" s="4"/>
      <c r="B30" s="5"/>
      <c r="C30" s="12"/>
      <c r="D30" s="12"/>
      <c r="E30" s="12"/>
      <c r="F30" s="12"/>
      <c r="G30" s="12"/>
      <c r="H30" s="12"/>
      <c r="I30" s="12"/>
      <c r="J30" s="12"/>
      <c r="K30" s="12"/>
      <c r="L30" s="12"/>
      <c r="M30" s="12"/>
    </row>
    <row r="31" spans="1:13">
      <c r="A31" s="4"/>
      <c r="B31" s="5" t="s">
        <v>36</v>
      </c>
      <c r="C31" s="24">
        <f>SUM(C9:C29)</f>
        <v>120007</v>
      </c>
      <c r="D31" s="7">
        <f t="shared" ref="D31:K31" si="0">SUM(D9:D29)</f>
        <v>36292.560000000012</v>
      </c>
      <c r="E31" s="7">
        <f t="shared" si="0"/>
        <v>54438.840000000011</v>
      </c>
      <c r="F31" s="7">
        <f t="shared" si="0"/>
        <v>127825</v>
      </c>
      <c r="G31" s="7">
        <f t="shared" si="0"/>
        <v>75560.41</v>
      </c>
      <c r="H31" s="7">
        <f t="shared" si="0"/>
        <v>41156.67</v>
      </c>
      <c r="I31" s="7">
        <f t="shared" si="0"/>
        <v>25804.000000000004</v>
      </c>
      <c r="J31" s="7">
        <f t="shared" si="0"/>
        <v>42047.799999999996</v>
      </c>
      <c r="K31" s="7">
        <f t="shared" si="0"/>
        <v>23814.189999999984</v>
      </c>
      <c r="L31" s="8">
        <v>0</v>
      </c>
      <c r="M31" s="7"/>
    </row>
    <row r="32" spans="1:13">
      <c r="A32" s="9"/>
      <c r="B32" s="9"/>
      <c r="C32" s="10"/>
      <c r="D32" s="10"/>
      <c r="E32" s="10"/>
      <c r="F32" s="10"/>
      <c r="G32" s="10"/>
      <c r="H32" s="10"/>
      <c r="I32" s="10"/>
      <c r="J32" s="10"/>
      <c r="K32" s="10"/>
      <c r="L32" s="10"/>
      <c r="M32" s="10"/>
    </row>
    <row r="33" spans="1:13">
      <c r="A33" s="5"/>
      <c r="B33" s="5"/>
      <c r="C33" s="7"/>
      <c r="D33" s="7"/>
      <c r="E33" s="7"/>
      <c r="F33" s="7"/>
      <c r="G33" s="7"/>
      <c r="H33" s="7"/>
      <c r="I33" s="7"/>
      <c r="J33" s="7"/>
      <c r="K33" s="7"/>
      <c r="L33" s="7"/>
      <c r="M33" s="7"/>
    </row>
    <row r="34" spans="1:13">
      <c r="A34" s="5"/>
      <c r="B34" s="5"/>
      <c r="C34" s="7"/>
      <c r="D34" s="7"/>
      <c r="E34" s="7"/>
      <c r="F34" s="7"/>
      <c r="G34" s="7"/>
      <c r="H34" s="7"/>
      <c r="I34" s="7"/>
      <c r="J34" s="7"/>
      <c r="K34" s="7"/>
      <c r="L34" s="7"/>
      <c r="M34" s="7"/>
    </row>
    <row r="35" spans="1:13">
      <c r="A35" s="5"/>
      <c r="B35" s="5"/>
      <c r="C35" s="7"/>
      <c r="D35" s="7"/>
      <c r="E35" s="7"/>
      <c r="F35" s="7"/>
      <c r="G35" s="7"/>
      <c r="H35" s="7"/>
      <c r="I35" s="7"/>
      <c r="J35" s="7"/>
      <c r="K35" s="7"/>
      <c r="L35" s="7"/>
      <c r="M35" s="7"/>
    </row>
    <row r="36" spans="1:13">
      <c r="A36" s="5"/>
      <c r="B36" s="5"/>
      <c r="C36" s="7"/>
      <c r="D36" s="7"/>
      <c r="E36" s="7"/>
      <c r="F36" s="7"/>
      <c r="G36" s="7"/>
      <c r="H36" s="7"/>
      <c r="I36" s="7"/>
      <c r="J36" s="7"/>
      <c r="K36" s="7"/>
      <c r="L36" s="7"/>
      <c r="M36" s="7"/>
    </row>
    <row r="37" spans="1:13">
      <c r="A37" s="5"/>
      <c r="B37" s="5"/>
      <c r="C37" s="7"/>
      <c r="D37" s="7"/>
      <c r="E37" s="7"/>
      <c r="F37" s="7"/>
      <c r="G37" s="7"/>
      <c r="H37" s="7"/>
      <c r="I37" s="7"/>
      <c r="J37" s="7"/>
      <c r="K37" s="7"/>
      <c r="L37" s="7"/>
      <c r="M37" s="7"/>
    </row>
    <row r="38" spans="1:13">
      <c r="A38" s="5"/>
      <c r="B38" s="5"/>
      <c r="C38" s="7"/>
      <c r="D38" s="7"/>
      <c r="E38" s="7"/>
      <c r="F38" s="7"/>
      <c r="G38" s="7"/>
      <c r="H38" s="7"/>
      <c r="I38" s="7"/>
      <c r="J38" s="7"/>
      <c r="K38" s="7"/>
      <c r="L38" s="7"/>
      <c r="M38" s="7"/>
    </row>
    <row r="39" spans="1:13">
      <c r="A39" s="5"/>
      <c r="B39" s="5"/>
      <c r="C39" s="7"/>
      <c r="D39" s="7"/>
      <c r="E39" s="7"/>
      <c r="F39" s="7"/>
      <c r="G39" s="7"/>
      <c r="H39" s="7"/>
      <c r="I39" s="7"/>
      <c r="J39" s="7"/>
      <c r="K39" s="7"/>
      <c r="L39" s="7"/>
      <c r="M39" s="7"/>
    </row>
    <row r="40" spans="1:13">
      <c r="A40" s="5"/>
      <c r="B40" s="5"/>
      <c r="C40" s="7"/>
      <c r="D40" s="7"/>
      <c r="E40" s="7"/>
      <c r="F40" s="7"/>
      <c r="G40" s="7"/>
      <c r="H40" s="7"/>
      <c r="I40" s="7"/>
      <c r="J40" s="7"/>
      <c r="K40" s="7"/>
      <c r="L40" s="7"/>
      <c r="M40" s="7"/>
    </row>
    <row r="41" spans="1:13">
      <c r="A41" s="5"/>
      <c r="B41" s="5"/>
      <c r="C41" s="7"/>
      <c r="D41" s="7"/>
      <c r="E41" s="7"/>
      <c r="F41" s="7"/>
      <c r="G41" s="7"/>
      <c r="H41" s="7"/>
      <c r="I41" s="7"/>
      <c r="J41" s="7"/>
      <c r="K41" s="7"/>
      <c r="L41" s="7"/>
      <c r="M41" s="7"/>
    </row>
    <row r="42" spans="1:13">
      <c r="A42" s="5"/>
      <c r="B42" s="5"/>
      <c r="C42" s="7"/>
      <c r="D42" s="7"/>
      <c r="E42" s="7"/>
      <c r="F42" s="7"/>
      <c r="G42" s="7"/>
      <c r="H42" s="7"/>
      <c r="I42" s="7"/>
      <c r="J42" s="7"/>
      <c r="K42" s="7"/>
      <c r="L42" s="7"/>
      <c r="M42" s="7"/>
    </row>
    <row r="43" spans="1:13">
      <c r="A43" s="5"/>
      <c r="B43" s="5"/>
      <c r="C43" s="7"/>
      <c r="D43" s="7"/>
      <c r="E43" s="7"/>
      <c r="F43" s="7"/>
      <c r="G43" s="7"/>
      <c r="H43" s="7"/>
      <c r="I43" s="7"/>
      <c r="J43" s="7"/>
      <c r="K43" s="7"/>
      <c r="L43" s="7"/>
      <c r="M43" s="7"/>
    </row>
    <row r="44" spans="1:13">
      <c r="A44" s="5"/>
      <c r="B44" s="5"/>
      <c r="C44" s="7"/>
      <c r="D44" s="7"/>
      <c r="E44" s="7"/>
      <c r="F44" s="7"/>
      <c r="G44" s="7"/>
      <c r="H44" s="7"/>
      <c r="I44" s="7"/>
      <c r="J44" s="7"/>
      <c r="K44" s="7"/>
      <c r="L44" s="7"/>
      <c r="M44" s="7"/>
    </row>
    <row r="45" spans="1:13">
      <c r="A45" s="5"/>
      <c r="B45" s="5"/>
      <c r="C45" s="7"/>
      <c r="D45" s="7"/>
      <c r="E45" s="7"/>
      <c r="F45" s="7"/>
      <c r="G45" s="7"/>
      <c r="H45" s="7"/>
      <c r="I45" s="7"/>
      <c r="J45" s="7"/>
      <c r="K45" s="7"/>
      <c r="L45" s="7"/>
      <c r="M45" s="7"/>
    </row>
    <row r="46" spans="1:13">
      <c r="A46" s="5"/>
      <c r="B46" s="5"/>
      <c r="C46" s="7"/>
      <c r="D46" s="7"/>
      <c r="E46" s="7"/>
      <c r="F46" s="7"/>
      <c r="G46" s="7"/>
      <c r="H46" s="7"/>
      <c r="I46" s="7"/>
      <c r="J46" s="7"/>
      <c r="K46" s="7"/>
      <c r="L46" s="7"/>
      <c r="M46" s="7"/>
    </row>
    <row r="47" spans="1:13">
      <c r="A47" s="5"/>
      <c r="B47" s="5"/>
      <c r="C47" s="7"/>
      <c r="D47" s="7"/>
      <c r="E47" s="7"/>
      <c r="F47" s="7"/>
      <c r="G47" s="7"/>
      <c r="H47" s="7"/>
      <c r="I47" s="7"/>
      <c r="J47" s="7"/>
      <c r="K47" s="7"/>
      <c r="L47" s="7"/>
      <c r="M47" s="7"/>
    </row>
    <row r="48" spans="1:13">
      <c r="A48" s="5"/>
      <c r="B48" s="5"/>
      <c r="C48" s="7"/>
      <c r="D48" s="7"/>
      <c r="E48" s="7"/>
      <c r="F48" s="7"/>
      <c r="G48" s="7"/>
      <c r="H48" s="7"/>
      <c r="I48" s="7"/>
      <c r="J48" s="7"/>
      <c r="K48" s="7"/>
      <c r="L48" s="7"/>
      <c r="M48" s="7"/>
    </row>
    <row r="49" spans="1:13">
      <c r="A49" s="5"/>
      <c r="B49" s="5"/>
      <c r="C49" s="7"/>
      <c r="D49" s="7"/>
      <c r="E49" s="7"/>
      <c r="F49" s="7"/>
      <c r="G49" s="7"/>
      <c r="H49" s="7"/>
      <c r="I49" s="7"/>
      <c r="J49" s="7"/>
      <c r="K49" s="7"/>
      <c r="L49" s="7"/>
      <c r="M49" s="7"/>
    </row>
    <row r="50" spans="1:13">
      <c r="A50" s="5"/>
      <c r="B50" s="5"/>
      <c r="C50" s="7"/>
      <c r="D50" s="7"/>
      <c r="E50" s="7"/>
      <c r="F50" s="7"/>
      <c r="G50" s="7"/>
      <c r="H50" s="7"/>
      <c r="I50" s="7"/>
      <c r="J50" s="7"/>
      <c r="K50" s="7"/>
      <c r="L50" s="7"/>
      <c r="M50" s="7"/>
    </row>
    <row r="51" spans="1:13">
      <c r="A51" s="5"/>
      <c r="B51" s="5"/>
      <c r="C51" s="7"/>
      <c r="D51" s="7"/>
      <c r="E51" s="7"/>
      <c r="F51" s="7"/>
      <c r="G51" s="7"/>
      <c r="H51" s="7"/>
      <c r="I51" s="7"/>
      <c r="J51" s="7"/>
      <c r="K51" s="7"/>
      <c r="L51" s="7"/>
      <c r="M51" s="7"/>
    </row>
    <row r="52" spans="1:13">
      <c r="A52" s="5"/>
      <c r="B52" s="5"/>
      <c r="C52" s="7"/>
      <c r="D52" s="7"/>
      <c r="E52" s="7"/>
      <c r="F52" s="7"/>
      <c r="G52" s="7"/>
      <c r="H52" s="7"/>
      <c r="I52" s="7"/>
      <c r="J52" s="7"/>
      <c r="K52" s="7"/>
      <c r="L52" s="7"/>
      <c r="M52" s="7"/>
    </row>
    <row r="53" spans="1:13">
      <c r="A53" s="5"/>
      <c r="B53" s="5"/>
      <c r="C53" s="7"/>
      <c r="D53" s="7"/>
      <c r="E53" s="7"/>
      <c r="F53" s="7"/>
      <c r="G53" s="7"/>
      <c r="H53" s="7"/>
      <c r="I53" s="7"/>
      <c r="J53" s="7"/>
      <c r="K53" s="7"/>
      <c r="L53" s="7"/>
      <c r="M53" s="7"/>
    </row>
    <row r="54" spans="1:13">
      <c r="A54" s="5"/>
      <c r="B54" s="5"/>
      <c r="C54" s="7"/>
      <c r="D54" s="7"/>
      <c r="E54" s="7"/>
      <c r="F54" s="7"/>
      <c r="G54" s="7"/>
      <c r="H54" s="7"/>
      <c r="I54" s="7"/>
      <c r="J54" s="7"/>
      <c r="K54" s="7"/>
      <c r="L54" s="7"/>
      <c r="M54" s="7"/>
    </row>
    <row r="55" spans="1:13">
      <c r="A55" s="5"/>
      <c r="B55" s="5"/>
      <c r="C55" s="7"/>
      <c r="D55" s="7"/>
      <c r="E55" s="7"/>
      <c r="F55" s="7"/>
      <c r="G55" s="7"/>
      <c r="H55" s="7"/>
      <c r="I55" s="7"/>
      <c r="J55" s="7"/>
      <c r="K55" s="7"/>
      <c r="L55" s="7"/>
      <c r="M55" s="7"/>
    </row>
    <row r="56" spans="1:13">
      <c r="A56" s="5"/>
      <c r="B56" s="5"/>
      <c r="C56" s="7"/>
      <c r="D56" s="7"/>
      <c r="E56" s="7"/>
      <c r="F56" s="7"/>
      <c r="G56" s="7"/>
      <c r="H56" s="7"/>
      <c r="I56" s="7"/>
      <c r="J56" s="7"/>
      <c r="K56" s="7"/>
      <c r="L56" s="7"/>
      <c r="M56" s="7"/>
    </row>
    <row r="57" spans="1:13">
      <c r="A57" s="5"/>
      <c r="B57" s="5"/>
      <c r="C57" s="7"/>
      <c r="D57" s="7"/>
      <c r="E57" s="7"/>
      <c r="F57" s="7"/>
      <c r="G57" s="7"/>
      <c r="H57" s="7"/>
      <c r="I57" s="7"/>
      <c r="J57" s="7"/>
      <c r="K57" s="7"/>
      <c r="L57" s="7"/>
      <c r="M57" s="7"/>
    </row>
    <row r="58" spans="1:13">
      <c r="A58" s="5"/>
      <c r="B58" s="5"/>
      <c r="C58" s="7"/>
      <c r="D58" s="7"/>
      <c r="E58" s="7"/>
      <c r="F58" s="7"/>
      <c r="G58" s="7"/>
      <c r="H58" s="7"/>
      <c r="I58" s="7"/>
      <c r="J58" s="7"/>
      <c r="K58" s="7"/>
      <c r="L58" s="7"/>
      <c r="M58" s="7"/>
    </row>
    <row r="59" spans="1:13">
      <c r="A59" s="5"/>
      <c r="B59" s="5"/>
      <c r="C59" s="7"/>
      <c r="D59" s="7"/>
      <c r="E59" s="7"/>
      <c r="F59" s="7"/>
      <c r="G59" s="7"/>
      <c r="H59" s="7"/>
      <c r="I59" s="7"/>
      <c r="J59" s="7"/>
      <c r="K59" s="7"/>
      <c r="L59" s="7"/>
      <c r="M59" s="7"/>
    </row>
    <row r="60" spans="1:13">
      <c r="A60" s="5"/>
      <c r="B60" s="5"/>
      <c r="C60" s="7"/>
      <c r="D60" s="7"/>
      <c r="E60" s="7"/>
      <c r="F60" s="7"/>
      <c r="G60" s="7"/>
      <c r="H60" s="7"/>
      <c r="I60" s="7"/>
      <c r="J60" s="7"/>
      <c r="K60" s="7"/>
      <c r="L60" s="7"/>
      <c r="M60" s="7"/>
    </row>
  </sheetData>
  <mergeCells count="4">
    <mergeCell ref="A1:M1"/>
    <mergeCell ref="A2:M2"/>
    <mergeCell ref="A3:M3"/>
    <mergeCell ref="A8:M8"/>
  </mergeCells>
  <pageMargins left="0.75" right="0.75" top="0.75" bottom="0.75" header="0.03" footer="0.03"/>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50"/>
  <sheetViews>
    <sheetView topLeftCell="A2" workbookViewId="0">
      <selection activeCell="I5" sqref="I5"/>
    </sheetView>
  </sheetViews>
  <sheetFormatPr defaultRowHeight="12.75"/>
  <cols>
    <col min="1" max="1" width="0.6640625" customWidth="1"/>
    <col min="2" max="2" width="46.1640625" customWidth="1"/>
    <col min="3" max="3" width="12.6640625" customWidth="1"/>
    <col min="4" max="4" width="16.83203125" customWidth="1"/>
    <col min="5" max="5" width="15" customWidth="1"/>
    <col min="6" max="11" width="14.5" customWidth="1"/>
    <col min="12" max="12" width="11.5" customWidth="1"/>
    <col min="13" max="13" width="30.6640625" customWidth="1"/>
  </cols>
  <sheetData>
    <row r="1" spans="1:13" ht="13.5">
      <c r="A1" s="44" t="s">
        <v>0</v>
      </c>
      <c r="B1" s="44"/>
      <c r="C1" s="44"/>
      <c r="D1" s="44"/>
      <c r="E1" s="44"/>
      <c r="F1" s="44"/>
      <c r="G1" s="44"/>
      <c r="H1" s="44"/>
      <c r="I1" s="44"/>
      <c r="J1" s="44"/>
      <c r="K1" s="44"/>
      <c r="L1" s="44"/>
      <c r="M1" s="44"/>
    </row>
    <row r="2" spans="1:13">
      <c r="A2" s="45" t="s">
        <v>1</v>
      </c>
      <c r="B2" s="45"/>
      <c r="C2" s="45"/>
      <c r="D2" s="45"/>
      <c r="E2" s="45"/>
      <c r="F2" s="45"/>
      <c r="G2" s="45"/>
      <c r="H2" s="45"/>
      <c r="I2" s="45"/>
      <c r="J2" s="45"/>
      <c r="K2" s="45"/>
      <c r="L2" s="45"/>
      <c r="M2" s="45"/>
    </row>
    <row r="3" spans="1:13">
      <c r="A3" s="45" t="s">
        <v>2</v>
      </c>
      <c r="B3" s="45"/>
      <c r="C3" s="45"/>
      <c r="D3" s="45"/>
      <c r="E3" s="45"/>
      <c r="F3" s="45"/>
      <c r="G3" s="45"/>
      <c r="H3" s="45"/>
      <c r="I3" s="45"/>
      <c r="J3" s="45"/>
      <c r="K3" s="45"/>
      <c r="L3" s="45"/>
      <c r="M3" s="45"/>
    </row>
    <row r="4" spans="1:13">
      <c r="C4" s="1" t="s">
        <v>3</v>
      </c>
      <c r="D4" s="1" t="s">
        <v>4</v>
      </c>
      <c r="E4" s="1" t="s">
        <v>5</v>
      </c>
      <c r="F4" s="1" t="s">
        <v>6</v>
      </c>
      <c r="G4" s="1" t="s">
        <v>7</v>
      </c>
      <c r="H4" s="1" t="s">
        <v>7</v>
      </c>
      <c r="I4" s="3" t="s">
        <v>7</v>
      </c>
      <c r="J4" s="3" t="s">
        <v>7</v>
      </c>
      <c r="K4" s="3" t="s">
        <v>7</v>
      </c>
    </row>
    <row r="5" spans="1:13">
      <c r="C5" s="2" t="s">
        <v>8</v>
      </c>
      <c r="D5" s="1" t="s">
        <v>9</v>
      </c>
      <c r="E5" s="1" t="s">
        <v>7</v>
      </c>
      <c r="F5" s="1" t="s">
        <v>10</v>
      </c>
      <c r="G5" s="1" t="s">
        <v>11</v>
      </c>
      <c r="H5" s="1" t="s">
        <v>12</v>
      </c>
      <c r="I5" s="3" t="s">
        <v>13</v>
      </c>
      <c r="J5" s="3" t="s">
        <v>14</v>
      </c>
      <c r="K5" s="3" t="s">
        <v>15</v>
      </c>
      <c r="L5" s="1" t="s">
        <v>16</v>
      </c>
    </row>
    <row r="6" spans="1:13">
      <c r="C6" s="2" t="s">
        <v>17</v>
      </c>
      <c r="D6" s="3" t="s">
        <v>18</v>
      </c>
      <c r="E6" s="3" t="s">
        <v>19</v>
      </c>
      <c r="F6" s="3" t="s">
        <v>17</v>
      </c>
      <c r="G6" s="3" t="s">
        <v>20</v>
      </c>
      <c r="H6" s="3" t="s">
        <v>20</v>
      </c>
      <c r="I6" s="3" t="s">
        <v>20</v>
      </c>
      <c r="J6" s="3" t="s">
        <v>20</v>
      </c>
      <c r="K6" s="3" t="s">
        <v>20</v>
      </c>
      <c r="L6" s="3" t="s">
        <v>21</v>
      </c>
      <c r="M6" s="3" t="s">
        <v>22</v>
      </c>
    </row>
    <row r="7" spans="1:13">
      <c r="A7" s="9"/>
      <c r="B7" s="9"/>
      <c r="C7" s="10"/>
      <c r="D7" s="10"/>
      <c r="E7" s="10"/>
      <c r="F7" s="10"/>
      <c r="G7" s="10"/>
      <c r="H7" s="10"/>
      <c r="I7" s="10"/>
      <c r="J7" s="10"/>
      <c r="K7" s="10"/>
      <c r="L7" s="10"/>
      <c r="M7" s="10"/>
    </row>
    <row r="8" spans="1:13">
      <c r="A8" s="46" t="s">
        <v>25</v>
      </c>
      <c r="B8" s="47"/>
      <c r="C8" s="47"/>
      <c r="D8" s="47"/>
      <c r="E8" s="47"/>
      <c r="F8" s="47"/>
      <c r="G8" s="47"/>
      <c r="H8" s="47"/>
      <c r="I8" s="47"/>
      <c r="J8" s="47"/>
      <c r="K8" s="47"/>
      <c r="L8" s="47"/>
      <c r="M8" s="47"/>
    </row>
    <row r="9" spans="1:13">
      <c r="A9" s="4"/>
      <c r="B9" s="5" t="s">
        <v>26</v>
      </c>
      <c r="C9" s="24">
        <f>ADMINISTRATION!C47</f>
        <v>-2928235.4597999994</v>
      </c>
      <c r="D9" s="11">
        <v>-2873873.47</v>
      </c>
      <c r="E9" s="11">
        <v>-4310810.2050000001</v>
      </c>
      <c r="F9" s="7">
        <v>-2784378.42</v>
      </c>
      <c r="G9" s="11">
        <v>-2780969.71</v>
      </c>
      <c r="H9" s="11">
        <v>-2509679.7799999998</v>
      </c>
      <c r="I9" s="11">
        <v>-1957382.284</v>
      </c>
      <c r="J9" s="11">
        <v>-2500358.58</v>
      </c>
      <c r="K9" s="11">
        <v>-1932266.64</v>
      </c>
      <c r="L9" s="8">
        <v>0</v>
      </c>
      <c r="M9" s="7"/>
    </row>
    <row r="10" spans="1:13">
      <c r="A10" s="4"/>
      <c r="B10" s="5" t="s">
        <v>27</v>
      </c>
      <c r="C10" s="11">
        <f>'SCHEDULE A'!C7</f>
        <v>-55721.37374999997</v>
      </c>
      <c r="D10" s="11">
        <v>-30373.51</v>
      </c>
      <c r="E10" s="11">
        <v>-45560.264999999999</v>
      </c>
      <c r="F10" s="7">
        <v>-133200</v>
      </c>
      <c r="G10" s="11">
        <v>403426.18</v>
      </c>
      <c r="H10" s="11">
        <v>358583.158</v>
      </c>
      <c r="I10" s="11">
        <v>337878.09</v>
      </c>
      <c r="J10" s="11">
        <v>379558.48</v>
      </c>
      <c r="K10" s="11">
        <v>230040.58</v>
      </c>
      <c r="L10" s="8">
        <v>0</v>
      </c>
      <c r="M10" s="11"/>
    </row>
    <row r="11" spans="1:13">
      <c r="A11" s="4"/>
      <c r="B11" s="5" t="s">
        <v>28</v>
      </c>
      <c r="C11" s="11">
        <f>'SCHEDULE B'!C7</f>
        <v>10711.050000000047</v>
      </c>
      <c r="D11" s="11">
        <v>15526.78</v>
      </c>
      <c r="E11" s="11">
        <v>23290.17</v>
      </c>
      <c r="F11" s="7">
        <v>37285</v>
      </c>
      <c r="G11" s="11">
        <v>23977.1</v>
      </c>
      <c r="H11" s="11">
        <v>-57635.438000000002</v>
      </c>
      <c r="I11" s="11">
        <v>50268.434999999998</v>
      </c>
      <c r="J11" s="11">
        <v>12618.92</v>
      </c>
      <c r="K11" s="11">
        <v>16245.9</v>
      </c>
      <c r="L11" s="8">
        <v>0</v>
      </c>
      <c r="M11" s="11"/>
    </row>
    <row r="12" spans="1:13">
      <c r="A12" s="4"/>
      <c r="B12" s="5" t="s">
        <v>29</v>
      </c>
      <c r="C12" s="11">
        <f>'SCHEDULE C'!C7</f>
        <v>1692417.9133000001</v>
      </c>
      <c r="D12" s="11">
        <v>776974.73</v>
      </c>
      <c r="E12" s="11">
        <v>994108.35</v>
      </c>
      <c r="F12" s="7">
        <v>1611301.74</v>
      </c>
      <c r="G12" s="11">
        <v>998544.06</v>
      </c>
      <c r="H12" s="11">
        <v>954666.16</v>
      </c>
      <c r="I12" s="11">
        <v>1184715.99</v>
      </c>
      <c r="J12" s="11">
        <v>1385714.03</v>
      </c>
      <c r="K12" s="11">
        <v>1359583.97</v>
      </c>
      <c r="L12" s="8">
        <v>0</v>
      </c>
      <c r="M12" s="11"/>
    </row>
    <row r="13" spans="1:13">
      <c r="A13" s="4"/>
      <c r="B13" s="5" t="s">
        <v>30</v>
      </c>
      <c r="C13" s="11">
        <f>'SCHEDULE D'!C7</f>
        <v>1362022.58</v>
      </c>
      <c r="D13" s="11">
        <v>525427.25</v>
      </c>
      <c r="E13" s="11">
        <v>788140.875</v>
      </c>
      <c r="F13" s="7">
        <v>671100</v>
      </c>
      <c r="G13" s="13">
        <v>499553.64</v>
      </c>
      <c r="H13" s="11">
        <v>529881.43000000005</v>
      </c>
      <c r="I13" s="11">
        <v>635162.62</v>
      </c>
      <c r="J13" s="11">
        <v>919885.80799999996</v>
      </c>
      <c r="K13" s="11">
        <v>904793.5</v>
      </c>
      <c r="L13" s="8">
        <v>0</v>
      </c>
      <c r="M13" s="11"/>
    </row>
    <row r="14" spans="1:13">
      <c r="A14" s="4"/>
      <c r="B14" s="5" t="s">
        <v>31</v>
      </c>
      <c r="C14" s="11" t="e">
        <f>#REF!</f>
        <v>#REF!</v>
      </c>
      <c r="D14" s="11">
        <v>-217368.7</v>
      </c>
      <c r="E14" s="11">
        <v>-326053.05</v>
      </c>
      <c r="F14" s="7">
        <v>1200</v>
      </c>
      <c r="G14" s="11">
        <v>-99294.46</v>
      </c>
      <c r="H14" s="11">
        <v>-61300.87</v>
      </c>
      <c r="I14" s="11">
        <v>104490.58</v>
      </c>
      <c r="J14" s="11">
        <v>-33039.46</v>
      </c>
      <c r="K14" s="11">
        <v>67858.850000000006</v>
      </c>
      <c r="L14" s="8">
        <v>0</v>
      </c>
      <c r="M14" s="11"/>
    </row>
    <row r="15" spans="1:13">
      <c r="A15" s="4"/>
      <c r="B15" s="5" t="s">
        <v>32</v>
      </c>
      <c r="C15" s="11"/>
      <c r="D15" s="7"/>
      <c r="E15" s="11"/>
      <c r="F15" s="7"/>
      <c r="G15" s="11">
        <v>82676.52</v>
      </c>
      <c r="H15" s="11">
        <v>80052.81</v>
      </c>
      <c r="I15" s="11">
        <v>117049.03</v>
      </c>
      <c r="J15" s="11">
        <v>195907.07</v>
      </c>
      <c r="K15" s="11">
        <v>117458.05</v>
      </c>
      <c r="L15" s="8">
        <v>0</v>
      </c>
      <c r="M15" s="11"/>
    </row>
    <row r="16" spans="1:13">
      <c r="A16" s="4"/>
      <c r="B16" s="5" t="s">
        <v>33</v>
      </c>
      <c r="C16" s="11">
        <f>'Student Health Plan'!C18</f>
        <v>84500</v>
      </c>
      <c r="D16" s="11">
        <v>-650545.62</v>
      </c>
      <c r="E16" s="11">
        <v>-975818.43</v>
      </c>
      <c r="F16" s="14">
        <v>109000</v>
      </c>
      <c r="G16" s="11">
        <v>51203.03</v>
      </c>
      <c r="H16" s="11">
        <v>-202368.67</v>
      </c>
      <c r="I16" s="11">
        <v>-152495.38</v>
      </c>
      <c r="J16" s="11">
        <v>-321750.95</v>
      </c>
      <c r="K16" s="11">
        <v>-284053.48</v>
      </c>
      <c r="L16" s="8">
        <v>0</v>
      </c>
      <c r="M16" s="11"/>
    </row>
    <row r="17" spans="1:13">
      <c r="A17" s="4"/>
      <c r="B17" s="5" t="s">
        <v>34</v>
      </c>
      <c r="C17" s="11">
        <f>'DENTAL CURRENT'!C16</f>
        <v>-9800</v>
      </c>
      <c r="D17" s="11">
        <v>-994266.35</v>
      </c>
      <c r="E17" s="11">
        <v>-1491399.5249999999</v>
      </c>
      <c r="F17" s="7">
        <v>-17649.25</v>
      </c>
      <c r="G17" s="11">
        <v>-303378.67</v>
      </c>
      <c r="H17" s="11">
        <v>-227433.66</v>
      </c>
      <c r="I17" s="11">
        <v>-144649.943</v>
      </c>
      <c r="J17" s="11">
        <v>-88193.279999999999</v>
      </c>
      <c r="K17" s="11">
        <v>1221.3699999999999</v>
      </c>
      <c r="L17" s="8">
        <v>0</v>
      </c>
      <c r="M17" s="11"/>
    </row>
    <row r="18" spans="1:13">
      <c r="A18" s="4"/>
      <c r="B18" s="5" t="s">
        <v>35</v>
      </c>
      <c r="C18" s="7">
        <f>'UNI CENTRE'!C12</f>
        <v>14000</v>
      </c>
      <c r="D18" s="11">
        <v>-532195.21</v>
      </c>
      <c r="E18" s="11">
        <v>-798292.81499999994</v>
      </c>
      <c r="F18" s="7">
        <v>-12000</v>
      </c>
      <c r="G18" s="11">
        <v>-180402.78</v>
      </c>
      <c r="H18" s="11">
        <v>-232512.51</v>
      </c>
      <c r="I18" s="11">
        <v>-215119.56</v>
      </c>
      <c r="J18" s="11">
        <v>-118707.88</v>
      </c>
      <c r="K18" s="11">
        <v>-111367.52</v>
      </c>
      <c r="L18" s="8">
        <v>0</v>
      </c>
      <c r="M18" s="7"/>
    </row>
    <row r="19" spans="1:13">
      <c r="A19" s="4"/>
      <c r="B19" s="9"/>
      <c r="C19" s="43"/>
      <c r="D19" s="12"/>
      <c r="E19" s="12"/>
      <c r="F19" s="12"/>
      <c r="G19" s="12"/>
      <c r="H19" s="12"/>
      <c r="I19" s="12"/>
      <c r="J19" s="12"/>
      <c r="K19" s="12"/>
      <c r="L19" s="12"/>
      <c r="M19" s="12"/>
    </row>
    <row r="20" spans="1:13">
      <c r="A20" s="4"/>
      <c r="B20" s="5" t="s">
        <v>36</v>
      </c>
      <c r="C20" s="11" t="e">
        <f>SUM(C9:C19)</f>
        <v>#REF!</v>
      </c>
      <c r="D20" s="11">
        <f>SUM(D9:D18)</f>
        <v>-3980694.1</v>
      </c>
      <c r="E20" s="11">
        <f t="shared" ref="E20:K20" si="0">SUM(E9:E18)</f>
        <v>-6142394.8949999996</v>
      </c>
      <c r="F20" s="11">
        <f t="shared" si="0"/>
        <v>-517340.92999999993</v>
      </c>
      <c r="G20" s="11">
        <f t="shared" si="0"/>
        <v>-1304665.0899999996</v>
      </c>
      <c r="H20" s="11">
        <f t="shared" si="0"/>
        <v>-1367747.3699999999</v>
      </c>
      <c r="I20" s="11">
        <f t="shared" si="0"/>
        <v>-40082.421999999875</v>
      </c>
      <c r="J20" s="11">
        <f t="shared" si="0"/>
        <v>-168365.84200000021</v>
      </c>
      <c r="K20" s="11">
        <f t="shared" si="0"/>
        <v>369514.58000000007</v>
      </c>
      <c r="L20" s="8">
        <v>0</v>
      </c>
      <c r="M20" s="11"/>
    </row>
    <row r="21" spans="1:13">
      <c r="A21" s="4"/>
      <c r="B21" s="5"/>
      <c r="C21" s="11"/>
      <c r="D21" s="11"/>
      <c r="E21" s="11"/>
      <c r="F21" s="11"/>
      <c r="G21" s="11"/>
      <c r="H21" s="11"/>
      <c r="I21" s="11"/>
      <c r="J21" s="11"/>
      <c r="K21" s="11"/>
      <c r="L21" s="8"/>
      <c r="M21" s="11"/>
    </row>
    <row r="22" spans="1:13">
      <c r="A22" s="9"/>
      <c r="C22" s="16"/>
      <c r="D22" s="10"/>
      <c r="E22" s="10"/>
      <c r="F22" s="10"/>
      <c r="G22" s="10"/>
      <c r="H22" s="10"/>
      <c r="I22" s="10"/>
      <c r="J22" s="10"/>
      <c r="K22" s="10"/>
      <c r="L22" s="10"/>
      <c r="M22" s="10"/>
    </row>
    <row r="23" spans="1:13">
      <c r="A23" s="5"/>
      <c r="B23" s="5" t="s">
        <v>37</v>
      </c>
      <c r="C23" s="24">
        <f>SUM(C9:C13)</f>
        <v>81194.709750001319</v>
      </c>
      <c r="D23" s="7"/>
      <c r="E23" s="7"/>
      <c r="F23" s="7"/>
      <c r="G23" s="7"/>
      <c r="H23" s="7"/>
      <c r="I23" s="7"/>
      <c r="J23" s="7"/>
      <c r="K23" s="7"/>
      <c r="L23" s="7"/>
      <c r="M23" s="7"/>
    </row>
    <row r="24" spans="1:13">
      <c r="A24" s="5"/>
      <c r="B24" s="5"/>
      <c r="C24" s="7"/>
      <c r="D24" s="7"/>
      <c r="E24" s="7"/>
      <c r="F24" s="7"/>
      <c r="G24" s="7"/>
      <c r="H24" s="7"/>
      <c r="I24" s="7"/>
      <c r="J24" s="7"/>
      <c r="K24" s="7"/>
      <c r="L24" s="7"/>
      <c r="M24" s="7"/>
    </row>
    <row r="25" spans="1:13">
      <c r="A25" s="5"/>
      <c r="B25" s="5"/>
      <c r="C25" s="7"/>
      <c r="D25" s="7"/>
      <c r="E25" s="7"/>
      <c r="F25" s="7"/>
      <c r="G25" s="7"/>
      <c r="H25" s="7"/>
      <c r="I25" s="7"/>
      <c r="J25" s="7"/>
      <c r="K25" s="7"/>
      <c r="L25" s="7"/>
      <c r="M25" s="7"/>
    </row>
    <row r="26" spans="1:13">
      <c r="A26" s="5"/>
      <c r="B26" s="5"/>
      <c r="C26" s="7"/>
      <c r="D26" s="7"/>
      <c r="E26" s="7"/>
      <c r="F26" s="7"/>
      <c r="G26" s="7"/>
      <c r="H26" s="7"/>
      <c r="I26" s="7"/>
      <c r="J26" s="7"/>
      <c r="K26" s="7"/>
      <c r="L26" s="7"/>
      <c r="M26" s="7"/>
    </row>
    <row r="27" spans="1:13">
      <c r="A27" s="5"/>
      <c r="B27" s="5"/>
      <c r="C27" s="7"/>
      <c r="D27" s="7"/>
      <c r="E27" s="7"/>
      <c r="F27" s="7"/>
      <c r="G27" s="7"/>
      <c r="H27" s="7"/>
      <c r="I27" s="7"/>
      <c r="J27" s="7"/>
      <c r="K27" s="7"/>
      <c r="L27" s="7"/>
      <c r="M27" s="7"/>
    </row>
    <row r="28" spans="1:13">
      <c r="A28" s="5"/>
      <c r="B28" s="5"/>
      <c r="C28" s="7"/>
      <c r="D28" s="7"/>
      <c r="E28" s="7"/>
      <c r="F28" s="7"/>
      <c r="G28" s="7"/>
      <c r="H28" s="7"/>
      <c r="I28" s="7"/>
      <c r="J28" s="7"/>
      <c r="K28" s="7"/>
      <c r="L28" s="7"/>
      <c r="M28" s="7"/>
    </row>
    <row r="29" spans="1:13">
      <c r="A29" s="5"/>
      <c r="B29" s="5"/>
      <c r="C29" s="7"/>
      <c r="D29" s="7"/>
      <c r="E29" s="7"/>
      <c r="F29" s="7"/>
      <c r="G29" s="7"/>
      <c r="H29" s="7"/>
      <c r="I29" s="7"/>
      <c r="J29" s="7"/>
      <c r="K29" s="7"/>
      <c r="L29" s="7"/>
      <c r="M29" s="7"/>
    </row>
    <row r="30" spans="1:13">
      <c r="A30" s="5"/>
      <c r="B30" s="5"/>
      <c r="C30" s="7"/>
      <c r="D30" s="7"/>
      <c r="E30" s="7"/>
      <c r="F30" s="7"/>
      <c r="G30" s="7"/>
      <c r="H30" s="7"/>
      <c r="I30" s="7"/>
      <c r="J30" s="7"/>
      <c r="K30" s="7"/>
      <c r="L30" s="7"/>
      <c r="M30" s="7"/>
    </row>
    <row r="31" spans="1:13">
      <c r="A31" s="5"/>
      <c r="B31" s="5"/>
      <c r="C31" s="7"/>
      <c r="D31" s="7"/>
      <c r="E31" s="7"/>
      <c r="F31" s="7"/>
      <c r="G31" s="7"/>
      <c r="H31" s="7"/>
      <c r="I31" s="7"/>
      <c r="J31" s="7"/>
      <c r="K31" s="7"/>
      <c r="L31" s="7"/>
      <c r="M31" s="7"/>
    </row>
    <row r="32" spans="1:13">
      <c r="A32" s="5"/>
      <c r="B32" s="5"/>
      <c r="C32" s="7"/>
      <c r="D32" s="7"/>
      <c r="E32" s="7"/>
      <c r="F32" s="7"/>
      <c r="G32" s="7"/>
      <c r="H32" s="7"/>
      <c r="I32" s="7"/>
      <c r="J32" s="7"/>
      <c r="K32" s="7"/>
      <c r="L32" s="7"/>
      <c r="M32" s="7"/>
    </row>
    <row r="33" spans="1:13">
      <c r="A33" s="5"/>
      <c r="B33" s="5"/>
      <c r="C33" s="7"/>
      <c r="D33" s="7"/>
      <c r="E33" s="7"/>
      <c r="F33" s="7"/>
      <c r="G33" s="7"/>
      <c r="H33" s="7"/>
      <c r="I33" s="7"/>
      <c r="J33" s="7"/>
      <c r="K33" s="7"/>
      <c r="L33" s="7"/>
      <c r="M33" s="7"/>
    </row>
    <row r="34" spans="1:13">
      <c r="A34" s="5"/>
      <c r="B34" s="5"/>
      <c r="C34" s="7"/>
      <c r="D34" s="7"/>
      <c r="E34" s="7"/>
      <c r="F34" s="7"/>
      <c r="G34" s="7"/>
      <c r="H34" s="7"/>
      <c r="I34" s="7"/>
      <c r="J34" s="7"/>
      <c r="K34" s="7"/>
      <c r="L34" s="7"/>
      <c r="M34" s="7"/>
    </row>
    <row r="35" spans="1:13">
      <c r="A35" s="5"/>
      <c r="B35" s="5"/>
      <c r="C35" s="7"/>
      <c r="D35" s="7"/>
      <c r="E35" s="7"/>
      <c r="F35" s="7"/>
      <c r="G35" s="7"/>
      <c r="H35" s="7"/>
      <c r="I35" s="7"/>
      <c r="J35" s="7"/>
      <c r="K35" s="7"/>
      <c r="L35" s="7"/>
      <c r="M35" s="7"/>
    </row>
    <row r="36" spans="1:13">
      <c r="A36" s="5"/>
      <c r="B36" s="5"/>
      <c r="C36" s="7"/>
      <c r="D36" s="7"/>
      <c r="E36" s="7"/>
      <c r="F36" s="7"/>
      <c r="G36" s="7"/>
      <c r="H36" s="7"/>
      <c r="I36" s="7"/>
      <c r="J36" s="7"/>
      <c r="K36" s="7"/>
      <c r="L36" s="7"/>
      <c r="M36" s="7"/>
    </row>
    <row r="37" spans="1:13">
      <c r="A37" s="5"/>
      <c r="B37" s="5"/>
      <c r="C37" s="7"/>
      <c r="D37" s="7"/>
      <c r="E37" s="7"/>
      <c r="F37" s="7"/>
      <c r="G37" s="7"/>
      <c r="H37" s="7"/>
      <c r="I37" s="7"/>
      <c r="J37" s="7"/>
      <c r="K37" s="7"/>
      <c r="L37" s="7"/>
      <c r="M37" s="7"/>
    </row>
    <row r="38" spans="1:13">
      <c r="A38" s="5"/>
      <c r="B38" s="5"/>
      <c r="C38" s="7"/>
      <c r="D38" s="7"/>
      <c r="E38" s="7"/>
      <c r="F38" s="7"/>
      <c r="G38" s="7"/>
      <c r="H38" s="7"/>
      <c r="I38" s="7"/>
      <c r="J38" s="7"/>
      <c r="K38" s="7"/>
      <c r="L38" s="7"/>
      <c r="M38" s="7"/>
    </row>
    <row r="39" spans="1:13">
      <c r="A39" s="5"/>
      <c r="B39" s="5"/>
      <c r="C39" s="7"/>
      <c r="D39" s="7"/>
      <c r="E39" s="7"/>
      <c r="F39" s="7"/>
      <c r="G39" s="7"/>
      <c r="H39" s="7"/>
      <c r="I39" s="7"/>
      <c r="J39" s="7"/>
      <c r="K39" s="7"/>
      <c r="L39" s="7"/>
      <c r="M39" s="7"/>
    </row>
    <row r="40" spans="1:13">
      <c r="A40" s="5"/>
      <c r="B40" s="5"/>
      <c r="C40" s="7"/>
      <c r="D40" s="7"/>
      <c r="E40" s="7"/>
      <c r="F40" s="7"/>
      <c r="G40" s="7"/>
      <c r="H40" s="7"/>
      <c r="I40" s="7"/>
      <c r="J40" s="7"/>
      <c r="K40" s="7"/>
      <c r="L40" s="7"/>
      <c r="M40" s="7"/>
    </row>
    <row r="41" spans="1:13">
      <c r="A41" s="5"/>
      <c r="B41" s="5"/>
      <c r="C41" s="7"/>
      <c r="D41" s="7"/>
      <c r="E41" s="7"/>
      <c r="F41" s="7"/>
      <c r="G41" s="7"/>
      <c r="H41" s="7"/>
      <c r="I41" s="7"/>
      <c r="J41" s="7"/>
      <c r="K41" s="7"/>
      <c r="L41" s="7"/>
      <c r="M41" s="7"/>
    </row>
    <row r="42" spans="1:13">
      <c r="A42" s="5"/>
      <c r="B42" s="5"/>
      <c r="C42" s="7"/>
      <c r="D42" s="7"/>
      <c r="E42" s="7"/>
      <c r="F42" s="7"/>
      <c r="G42" s="7"/>
      <c r="H42" s="7"/>
      <c r="I42" s="7"/>
      <c r="J42" s="7"/>
      <c r="K42" s="7"/>
      <c r="L42" s="7"/>
      <c r="M42" s="7"/>
    </row>
    <row r="43" spans="1:13">
      <c r="A43" s="5"/>
      <c r="B43" s="5"/>
      <c r="C43" s="7"/>
      <c r="D43" s="7"/>
      <c r="E43" s="7"/>
      <c r="F43" s="7"/>
      <c r="G43" s="7"/>
      <c r="H43" s="7"/>
      <c r="I43" s="7"/>
      <c r="J43" s="7"/>
      <c r="K43" s="7"/>
      <c r="L43" s="7"/>
      <c r="M43" s="7"/>
    </row>
    <row r="44" spans="1:13">
      <c r="A44" s="5"/>
      <c r="B44" s="5"/>
      <c r="C44" s="7"/>
      <c r="D44" s="7"/>
      <c r="E44" s="7"/>
      <c r="F44" s="7"/>
      <c r="G44" s="7"/>
      <c r="H44" s="7"/>
      <c r="I44" s="7"/>
      <c r="J44" s="7"/>
      <c r="K44" s="7"/>
      <c r="L44" s="7"/>
      <c r="M44" s="7"/>
    </row>
    <row r="45" spans="1:13">
      <c r="A45" s="5"/>
      <c r="B45" s="5"/>
      <c r="C45" s="7"/>
      <c r="D45" s="7"/>
      <c r="E45" s="7"/>
      <c r="F45" s="7"/>
      <c r="G45" s="7"/>
      <c r="H45" s="7"/>
      <c r="I45" s="7"/>
      <c r="J45" s="7"/>
      <c r="K45" s="7"/>
      <c r="L45" s="7"/>
      <c r="M45" s="7"/>
    </row>
    <row r="46" spans="1:13">
      <c r="A46" s="5"/>
      <c r="B46" s="5"/>
      <c r="C46" s="7"/>
      <c r="D46" s="7"/>
      <c r="E46" s="7"/>
      <c r="F46" s="7"/>
      <c r="G46" s="7"/>
      <c r="H46" s="7"/>
      <c r="I46" s="7"/>
      <c r="J46" s="7"/>
      <c r="K46" s="7"/>
      <c r="L46" s="7"/>
      <c r="M46" s="7"/>
    </row>
    <row r="47" spans="1:13">
      <c r="A47" s="5"/>
      <c r="B47" s="5"/>
      <c r="C47" s="7"/>
      <c r="D47" s="7"/>
      <c r="E47" s="7"/>
      <c r="F47" s="7"/>
      <c r="G47" s="7"/>
      <c r="H47" s="7"/>
      <c r="I47" s="7"/>
      <c r="J47" s="7"/>
      <c r="K47" s="7"/>
      <c r="L47" s="7"/>
      <c r="M47" s="7"/>
    </row>
    <row r="48" spans="1:13">
      <c r="A48" s="5"/>
      <c r="B48" s="5"/>
      <c r="C48" s="7"/>
      <c r="D48" s="7"/>
      <c r="E48" s="7"/>
      <c r="F48" s="7"/>
      <c r="G48" s="7"/>
      <c r="H48" s="7"/>
      <c r="I48" s="7"/>
      <c r="J48" s="7"/>
      <c r="K48" s="7"/>
      <c r="L48" s="7"/>
      <c r="M48" s="7"/>
    </row>
    <row r="49" spans="1:13">
      <c r="A49" s="5"/>
      <c r="B49" s="5"/>
      <c r="C49" s="7"/>
      <c r="D49" s="7"/>
      <c r="E49" s="7"/>
      <c r="F49" s="7"/>
      <c r="G49" s="7"/>
      <c r="H49" s="7"/>
      <c r="I49" s="7"/>
      <c r="J49" s="7"/>
      <c r="K49" s="7"/>
      <c r="L49" s="7"/>
      <c r="M49" s="7"/>
    </row>
    <row r="50" spans="1:13">
      <c r="A50" s="5"/>
      <c r="B50" s="5"/>
      <c r="C50" s="7"/>
      <c r="D50" s="7"/>
      <c r="E50" s="7"/>
      <c r="F50" s="7"/>
      <c r="G50" s="7"/>
      <c r="H50" s="7"/>
      <c r="I50" s="7"/>
      <c r="J50" s="7"/>
      <c r="K50" s="7"/>
      <c r="L50" s="7"/>
      <c r="M50" s="7"/>
    </row>
  </sheetData>
  <mergeCells count="4">
    <mergeCell ref="A1:M1"/>
    <mergeCell ref="A2:M2"/>
    <mergeCell ref="A3:M3"/>
    <mergeCell ref="A8:M8"/>
  </mergeCells>
  <pageMargins left="0.75" right="0.75" top="0.75" bottom="0.75" header="0.03" footer="0.03"/>
  <pageSetup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M56"/>
  <sheetViews>
    <sheetView workbookViewId="0">
      <selection activeCell="I5" sqref="I5"/>
    </sheetView>
  </sheetViews>
  <sheetFormatPr defaultRowHeight="12.75"/>
  <cols>
    <col min="1" max="1" width="20.33203125" customWidth="1"/>
    <col min="2" max="2" width="38" bestFit="1" customWidth="1"/>
    <col min="3" max="3" width="12.6640625" customWidth="1"/>
    <col min="4" max="4" width="9.33203125" customWidth="1"/>
    <col min="5" max="5" width="9.83203125" customWidth="1"/>
    <col min="6" max="11" width="14.5" customWidth="1"/>
    <col min="12" max="12" width="11.5" customWidth="1"/>
    <col min="13" max="13" width="30.6640625" customWidth="1"/>
  </cols>
  <sheetData>
    <row r="1" spans="1:13" ht="13.5">
      <c r="A1" s="44" t="s">
        <v>0</v>
      </c>
      <c r="B1" s="44"/>
      <c r="C1" s="44"/>
      <c r="D1" s="44"/>
      <c r="E1" s="44"/>
      <c r="F1" s="44"/>
      <c r="G1" s="44"/>
      <c r="H1" s="44"/>
      <c r="I1" s="44"/>
      <c r="J1" s="44"/>
      <c r="K1" s="44"/>
      <c r="L1" s="44"/>
      <c r="M1" s="44"/>
    </row>
    <row r="2" spans="1:13">
      <c r="A2" s="45" t="s">
        <v>665</v>
      </c>
      <c r="B2" s="45"/>
      <c r="C2" s="45"/>
      <c r="D2" s="45"/>
      <c r="E2" s="45"/>
      <c r="F2" s="45"/>
      <c r="G2" s="45"/>
      <c r="H2" s="45"/>
      <c r="I2" s="45"/>
      <c r="J2" s="45"/>
      <c r="K2" s="45"/>
      <c r="L2" s="45"/>
      <c r="M2" s="45"/>
    </row>
    <row r="3" spans="1:13">
      <c r="A3" s="45" t="s">
        <v>2</v>
      </c>
      <c r="B3" s="45"/>
      <c r="C3" s="45"/>
      <c r="D3" s="45"/>
      <c r="E3" s="45"/>
      <c r="F3" s="45"/>
      <c r="G3" s="45"/>
      <c r="H3" s="45"/>
      <c r="I3" s="45"/>
      <c r="J3" s="45"/>
      <c r="K3" s="45"/>
      <c r="L3" s="45"/>
      <c r="M3" s="45"/>
    </row>
    <row r="4" spans="1:13">
      <c r="C4" s="1" t="s">
        <v>3</v>
      </c>
      <c r="D4" s="1" t="s">
        <v>4</v>
      </c>
      <c r="E4" s="1" t="s">
        <v>5</v>
      </c>
      <c r="F4" s="1" t="s">
        <v>6</v>
      </c>
      <c r="G4" s="1" t="s">
        <v>7</v>
      </c>
      <c r="H4" s="1" t="s">
        <v>7</v>
      </c>
      <c r="I4" s="3" t="s">
        <v>7</v>
      </c>
      <c r="J4" s="3" t="s">
        <v>7</v>
      </c>
      <c r="K4" s="3" t="s">
        <v>7</v>
      </c>
    </row>
    <row r="5" spans="1:13">
      <c r="C5" s="2" t="s">
        <v>8</v>
      </c>
      <c r="D5" s="1" t="s">
        <v>9</v>
      </c>
      <c r="E5" s="1" t="s">
        <v>7</v>
      </c>
      <c r="F5" s="1" t="s">
        <v>10</v>
      </c>
      <c r="G5" s="1" t="s">
        <v>11</v>
      </c>
      <c r="H5" s="1" t="s">
        <v>12</v>
      </c>
      <c r="I5" s="3" t="s">
        <v>13</v>
      </c>
      <c r="J5" s="3" t="s">
        <v>14</v>
      </c>
      <c r="K5" s="3" t="s">
        <v>15</v>
      </c>
      <c r="L5" s="1" t="s">
        <v>16</v>
      </c>
    </row>
    <row r="6" spans="1:13">
      <c r="C6" s="2" t="s">
        <v>17</v>
      </c>
      <c r="D6" s="3" t="s">
        <v>18</v>
      </c>
      <c r="E6" s="3" t="s">
        <v>19</v>
      </c>
      <c r="F6" s="3" t="s">
        <v>17</v>
      </c>
      <c r="G6" s="3" t="s">
        <v>20</v>
      </c>
      <c r="H6" s="3" t="s">
        <v>20</v>
      </c>
      <c r="I6" s="3" t="s">
        <v>20</v>
      </c>
      <c r="J6" s="3" t="s">
        <v>20</v>
      </c>
      <c r="K6" s="3" t="s">
        <v>20</v>
      </c>
      <c r="L6" s="3" t="s">
        <v>21</v>
      </c>
      <c r="M6" s="3" t="s">
        <v>22</v>
      </c>
    </row>
    <row r="7" spans="1:13">
      <c r="A7" s="9"/>
      <c r="B7" s="9"/>
      <c r="C7" s="10"/>
      <c r="D7" s="10"/>
      <c r="E7" s="10"/>
      <c r="F7" s="10"/>
      <c r="G7" s="10"/>
      <c r="H7" s="10"/>
      <c r="I7" s="10"/>
      <c r="J7" s="10"/>
      <c r="K7" s="10"/>
      <c r="L7" s="10"/>
      <c r="M7" s="10"/>
    </row>
    <row r="8" spans="1:13">
      <c r="A8" s="46" t="s">
        <v>25</v>
      </c>
      <c r="B8" s="47"/>
      <c r="C8" s="47"/>
      <c r="D8" s="47"/>
      <c r="E8" s="47"/>
      <c r="F8" s="47"/>
      <c r="G8" s="47"/>
      <c r="H8" s="47"/>
      <c r="I8" s="47"/>
      <c r="J8" s="47"/>
      <c r="K8" s="47"/>
      <c r="L8" s="47"/>
      <c r="M8" s="47"/>
    </row>
    <row r="9" spans="1:13">
      <c r="A9" s="4" t="s">
        <v>666</v>
      </c>
      <c r="B9" s="5" t="s">
        <v>667</v>
      </c>
      <c r="C9" s="7"/>
      <c r="D9" s="11"/>
      <c r="E9" s="11"/>
      <c r="F9" s="7"/>
      <c r="G9" s="11">
        <v>-76</v>
      </c>
      <c r="H9" s="7"/>
      <c r="I9" s="7"/>
      <c r="J9" s="11"/>
      <c r="K9" s="7"/>
      <c r="L9" s="8">
        <v>0</v>
      </c>
      <c r="M9" s="7"/>
    </row>
    <row r="10" spans="1:13">
      <c r="A10" s="4" t="s">
        <v>668</v>
      </c>
      <c r="B10" s="5" t="s">
        <v>669</v>
      </c>
      <c r="C10" s="7"/>
      <c r="D10" s="11">
        <v>9</v>
      </c>
      <c r="E10" s="11">
        <v>13.5</v>
      </c>
      <c r="F10" s="7"/>
      <c r="G10" s="7"/>
      <c r="H10" s="11">
        <v>-2662.22</v>
      </c>
      <c r="I10" s="7"/>
      <c r="J10" s="11">
        <v>-4392.2299999999996</v>
      </c>
      <c r="K10" s="11">
        <v>-4800</v>
      </c>
      <c r="L10" s="8">
        <v>0</v>
      </c>
      <c r="M10" s="7"/>
    </row>
    <row r="11" spans="1:13">
      <c r="A11" s="4" t="s">
        <v>670</v>
      </c>
      <c r="B11" s="5" t="s">
        <v>671</v>
      </c>
      <c r="C11" s="7"/>
      <c r="D11" s="7"/>
      <c r="E11" s="11"/>
      <c r="F11" s="7"/>
      <c r="G11" s="7"/>
      <c r="H11" s="7"/>
      <c r="I11" s="11">
        <v>-4109.72</v>
      </c>
      <c r="J11" s="11">
        <v>-3265.32</v>
      </c>
      <c r="K11" s="11">
        <v>-1802.35</v>
      </c>
      <c r="L11" s="8">
        <v>0</v>
      </c>
      <c r="M11" s="7"/>
    </row>
    <row r="12" spans="1:13">
      <c r="A12" s="4" t="s">
        <v>672</v>
      </c>
      <c r="B12" s="5" t="s">
        <v>673</v>
      </c>
      <c r="C12" s="7">
        <v>75</v>
      </c>
      <c r="D12" s="7"/>
      <c r="E12" s="11"/>
      <c r="F12" s="16">
        <v>75</v>
      </c>
      <c r="G12" s="7"/>
      <c r="H12" s="7"/>
      <c r="I12" s="7"/>
      <c r="J12" s="11">
        <v>65.760000000000005</v>
      </c>
      <c r="K12" s="11">
        <v>147.58000000000001</v>
      </c>
      <c r="L12" s="8">
        <v>0</v>
      </c>
      <c r="M12" s="7" t="s">
        <v>674</v>
      </c>
    </row>
    <row r="13" spans="1:13">
      <c r="A13" s="4" t="s">
        <v>675</v>
      </c>
      <c r="B13" s="5" t="s">
        <v>676</v>
      </c>
      <c r="C13" s="7">
        <v>150</v>
      </c>
      <c r="D13" s="11">
        <v>157.29</v>
      </c>
      <c r="E13" s="11">
        <v>235.935</v>
      </c>
      <c r="F13" s="16">
        <v>150</v>
      </c>
      <c r="G13" s="11">
        <v>113.16</v>
      </c>
      <c r="H13" s="11">
        <v>132.02000000000001</v>
      </c>
      <c r="I13" s="11">
        <v>160.33000000000001</v>
      </c>
      <c r="J13" s="11">
        <v>116.14</v>
      </c>
      <c r="K13" s="11">
        <v>131.04</v>
      </c>
      <c r="L13" s="8">
        <v>0</v>
      </c>
      <c r="M13" s="7" t="s">
        <v>674</v>
      </c>
    </row>
    <row r="14" spans="1:13">
      <c r="A14" s="4" t="s">
        <v>677</v>
      </c>
      <c r="B14" s="5" t="s">
        <v>678</v>
      </c>
      <c r="C14" s="7"/>
      <c r="D14" s="7"/>
      <c r="E14" s="11"/>
      <c r="F14" s="7"/>
      <c r="G14" s="11">
        <v>200</v>
      </c>
      <c r="H14" s="7"/>
      <c r="I14" s="7"/>
      <c r="J14" s="7"/>
      <c r="K14" s="7"/>
      <c r="L14" s="8">
        <v>0</v>
      </c>
      <c r="M14" s="7"/>
    </row>
    <row r="15" spans="1:13">
      <c r="A15" s="4" t="s">
        <v>679</v>
      </c>
      <c r="B15" s="5" t="s">
        <v>680</v>
      </c>
      <c r="C15" s="7">
        <v>1000</v>
      </c>
      <c r="D15" s="11">
        <v>-336.72</v>
      </c>
      <c r="E15" s="11">
        <v>-505.08</v>
      </c>
      <c r="F15" s="16">
        <v>450</v>
      </c>
      <c r="G15" s="11">
        <v>306.95999999999998</v>
      </c>
      <c r="H15" s="11">
        <v>200.15</v>
      </c>
      <c r="I15" s="11">
        <v>560</v>
      </c>
      <c r="J15" s="11">
        <v>2400.7600000000002</v>
      </c>
      <c r="K15" s="11">
        <v>614</v>
      </c>
      <c r="L15" s="8">
        <v>0</v>
      </c>
      <c r="M15" s="7" t="s">
        <v>681</v>
      </c>
    </row>
    <row r="16" spans="1:13">
      <c r="A16" s="4" t="s">
        <v>682</v>
      </c>
      <c r="B16" s="5" t="s">
        <v>683</v>
      </c>
      <c r="C16" s="7">
        <v>1000</v>
      </c>
      <c r="D16" s="7"/>
      <c r="E16" s="11"/>
      <c r="F16" s="16">
        <v>750</v>
      </c>
      <c r="G16" s="11">
        <v>674.05</v>
      </c>
      <c r="H16" s="7"/>
      <c r="I16" s="7"/>
      <c r="J16" s="11">
        <v>699.86</v>
      </c>
      <c r="K16" s="11">
        <v>1151.03</v>
      </c>
      <c r="L16" s="8">
        <v>0</v>
      </c>
      <c r="M16" s="7" t="s">
        <v>684</v>
      </c>
    </row>
    <row r="17" spans="1:13">
      <c r="A17" s="4" t="s">
        <v>685</v>
      </c>
      <c r="B17" s="5" t="s">
        <v>686</v>
      </c>
      <c r="C17" s="7">
        <v>1000</v>
      </c>
      <c r="D17" s="11">
        <v>241</v>
      </c>
      <c r="E17" s="11">
        <v>361.5</v>
      </c>
      <c r="F17" s="16">
        <v>1000</v>
      </c>
      <c r="G17" s="11">
        <v>502.25</v>
      </c>
      <c r="H17" s="11">
        <v>985</v>
      </c>
      <c r="I17" s="11">
        <v>483.99</v>
      </c>
      <c r="J17" s="11">
        <v>2010.81</v>
      </c>
      <c r="K17" s="11">
        <v>1643.59</v>
      </c>
      <c r="L17" s="8">
        <v>0</v>
      </c>
      <c r="M17" s="7" t="s">
        <v>674</v>
      </c>
    </row>
    <row r="18" spans="1:13">
      <c r="A18" s="4" t="s">
        <v>687</v>
      </c>
      <c r="B18" s="5" t="s">
        <v>688</v>
      </c>
      <c r="C18" s="7">
        <v>1500</v>
      </c>
      <c r="D18" s="11">
        <v>1098.79</v>
      </c>
      <c r="E18" s="11">
        <v>1648.1849999999999</v>
      </c>
      <c r="F18" s="16">
        <v>750</v>
      </c>
      <c r="G18" s="11">
        <v>769.7</v>
      </c>
      <c r="H18" s="11">
        <v>2734.22</v>
      </c>
      <c r="I18" s="11">
        <v>158.19999999999999</v>
      </c>
      <c r="J18" s="7"/>
      <c r="K18" s="11">
        <v>1527.65</v>
      </c>
      <c r="L18" s="8">
        <v>0</v>
      </c>
      <c r="M18" s="7" t="s">
        <v>689</v>
      </c>
    </row>
    <row r="19" spans="1:13">
      <c r="A19" s="4" t="s">
        <v>690</v>
      </c>
      <c r="B19" s="5" t="s">
        <v>691</v>
      </c>
      <c r="C19" s="7">
        <v>4000</v>
      </c>
      <c r="D19" s="11">
        <v>3185.66</v>
      </c>
      <c r="E19" s="11">
        <v>4778.49</v>
      </c>
      <c r="F19" s="16">
        <v>3000</v>
      </c>
      <c r="G19" s="11">
        <v>2270.92</v>
      </c>
      <c r="H19" s="11">
        <v>1600</v>
      </c>
      <c r="I19" s="11">
        <v>2253.7800000000002</v>
      </c>
      <c r="J19" s="11">
        <v>5887.25</v>
      </c>
      <c r="K19" s="11">
        <v>4935.2299999999996</v>
      </c>
      <c r="L19" s="8">
        <v>0</v>
      </c>
      <c r="M19" s="7" t="s">
        <v>692</v>
      </c>
    </row>
    <row r="20" spans="1:13">
      <c r="A20" s="4" t="s">
        <v>693</v>
      </c>
      <c r="B20" s="5" t="s">
        <v>694</v>
      </c>
      <c r="C20" s="7">
        <v>500</v>
      </c>
      <c r="D20" s="7"/>
      <c r="E20" s="11"/>
      <c r="F20" s="16">
        <v>500</v>
      </c>
      <c r="G20" s="11">
        <v>500</v>
      </c>
      <c r="H20" s="11">
        <v>450</v>
      </c>
      <c r="I20" s="11">
        <v>238.3</v>
      </c>
      <c r="J20" s="11">
        <v>2121.71</v>
      </c>
      <c r="K20" s="11">
        <v>2472.83</v>
      </c>
      <c r="L20" s="8">
        <v>0</v>
      </c>
      <c r="M20" s="7" t="s">
        <v>674</v>
      </c>
    </row>
    <row r="21" spans="1:13">
      <c r="A21" s="4" t="s">
        <v>695</v>
      </c>
      <c r="B21" s="5" t="s">
        <v>696</v>
      </c>
      <c r="C21" s="7"/>
      <c r="D21" s="7"/>
      <c r="E21" s="11"/>
      <c r="F21" s="16"/>
      <c r="G21" s="7"/>
      <c r="H21" s="7"/>
      <c r="I21" s="7"/>
      <c r="J21" s="11">
        <v>5498.33</v>
      </c>
      <c r="K21" s="11">
        <v>5688.67</v>
      </c>
      <c r="L21" s="8">
        <v>0</v>
      </c>
      <c r="M21" s="7"/>
    </row>
    <row r="22" spans="1:13">
      <c r="A22" s="4" t="s">
        <v>697</v>
      </c>
      <c r="B22" s="5" t="s">
        <v>698</v>
      </c>
      <c r="C22" s="7">
        <v>10937.84</v>
      </c>
      <c r="D22" s="11">
        <v>7291.89</v>
      </c>
      <c r="E22" s="11">
        <v>10937.834999999999</v>
      </c>
      <c r="F22" s="16">
        <v>10290</v>
      </c>
      <c r="G22" s="11">
        <v>10489.3</v>
      </c>
      <c r="H22" s="11">
        <v>9686.6299999999992</v>
      </c>
      <c r="I22" s="11">
        <v>8875.65</v>
      </c>
      <c r="J22" s="11">
        <v>8074.95</v>
      </c>
      <c r="K22" s="11">
        <v>8118.91</v>
      </c>
      <c r="L22" s="8">
        <v>0</v>
      </c>
      <c r="M22" s="7" t="s">
        <v>674</v>
      </c>
    </row>
    <row r="23" spans="1:13">
      <c r="A23" s="4" t="s">
        <v>699</v>
      </c>
      <c r="B23" s="5" t="s">
        <v>700</v>
      </c>
      <c r="C23" s="7">
        <v>956.33</v>
      </c>
      <c r="D23" s="11">
        <v>637.54999999999995</v>
      </c>
      <c r="E23" s="11">
        <v>956.32500000000005</v>
      </c>
      <c r="F23" s="16">
        <v>808.5</v>
      </c>
      <c r="G23" s="11">
        <v>820.33</v>
      </c>
      <c r="H23" s="11">
        <v>691.54</v>
      </c>
      <c r="I23" s="11">
        <v>653.1</v>
      </c>
      <c r="J23" s="11">
        <v>600.79</v>
      </c>
      <c r="K23" s="11">
        <v>625.39</v>
      </c>
      <c r="L23" s="8">
        <v>0</v>
      </c>
      <c r="M23" s="7" t="s">
        <v>674</v>
      </c>
    </row>
    <row r="24" spans="1:13">
      <c r="A24" s="4" t="s">
        <v>701</v>
      </c>
      <c r="B24" s="5" t="s">
        <v>702</v>
      </c>
      <c r="C24" s="7"/>
      <c r="D24" s="7"/>
      <c r="E24" s="11"/>
      <c r="F24" s="7"/>
      <c r="G24" s="7"/>
      <c r="H24" s="11">
        <v>70.98</v>
      </c>
      <c r="I24" s="7"/>
      <c r="J24" s="7"/>
      <c r="K24" s="7"/>
      <c r="L24" s="8">
        <v>0</v>
      </c>
      <c r="M24" s="7"/>
    </row>
    <row r="25" spans="1:13">
      <c r="A25" s="4"/>
      <c r="B25" s="5"/>
      <c r="C25" s="12"/>
      <c r="D25" s="12"/>
      <c r="E25" s="12"/>
      <c r="F25" s="7"/>
      <c r="G25" s="12"/>
      <c r="H25" s="12"/>
      <c r="I25" s="12"/>
      <c r="J25" s="12"/>
      <c r="K25" s="12"/>
      <c r="L25" s="12"/>
      <c r="M25" s="12"/>
    </row>
    <row r="26" spans="1:13">
      <c r="A26" s="4"/>
      <c r="B26" s="5" t="s">
        <v>36</v>
      </c>
      <c r="C26" s="7">
        <f>SUM(C9:C24)</f>
        <v>21119.170000000002</v>
      </c>
      <c r="D26" s="7">
        <f t="shared" ref="D26:G26" si="0">SUM(D9:D24)</f>
        <v>12284.46</v>
      </c>
      <c r="E26" s="7">
        <f t="shared" si="0"/>
        <v>18426.689999999999</v>
      </c>
      <c r="F26" s="15">
        <f t="shared" si="0"/>
        <v>17773.5</v>
      </c>
      <c r="G26" s="7">
        <f t="shared" si="0"/>
        <v>16570.670000000002</v>
      </c>
      <c r="H26" s="11">
        <v>13888.32</v>
      </c>
      <c r="I26" s="11">
        <v>9273.6299999999992</v>
      </c>
      <c r="J26" s="11">
        <v>17793.810000000001</v>
      </c>
      <c r="K26" s="11">
        <v>17363.57</v>
      </c>
      <c r="L26" s="8">
        <v>0</v>
      </c>
      <c r="M26" s="7"/>
    </row>
    <row r="27" spans="1:13">
      <c r="A27" s="9"/>
      <c r="B27" s="9"/>
      <c r="C27" s="10"/>
      <c r="D27" s="10"/>
      <c r="E27" s="10"/>
      <c r="F27" s="7"/>
      <c r="G27" s="10"/>
      <c r="H27" s="10"/>
      <c r="I27" s="10"/>
      <c r="J27" s="10"/>
      <c r="K27" s="10"/>
      <c r="L27" s="10"/>
      <c r="M27" s="10"/>
    </row>
    <row r="28" spans="1:13">
      <c r="A28" s="5"/>
      <c r="B28" s="5"/>
      <c r="C28" s="7"/>
      <c r="D28" s="7"/>
      <c r="E28" s="7"/>
      <c r="F28" s="10"/>
      <c r="G28" s="7"/>
      <c r="H28" s="7"/>
      <c r="I28" s="7"/>
      <c r="J28" s="7"/>
      <c r="K28" s="7"/>
      <c r="L28" s="7"/>
      <c r="M28" s="7"/>
    </row>
    <row r="29" spans="1:13">
      <c r="A29" s="5"/>
      <c r="B29" s="5"/>
      <c r="C29" s="7"/>
      <c r="D29" s="7"/>
      <c r="E29" s="7"/>
      <c r="F29" s="7"/>
      <c r="G29" s="7"/>
      <c r="H29" s="7"/>
      <c r="I29" s="7"/>
      <c r="J29" s="7"/>
      <c r="K29" s="7"/>
      <c r="L29" s="7"/>
      <c r="M29" s="7"/>
    </row>
    <row r="30" spans="1:13">
      <c r="A30" s="5"/>
      <c r="B30" s="5"/>
      <c r="C30" s="7"/>
      <c r="D30" s="7"/>
      <c r="E30" s="7"/>
      <c r="F30" s="7"/>
      <c r="G30" s="7"/>
      <c r="H30" s="7"/>
      <c r="I30" s="7"/>
      <c r="J30" s="7"/>
      <c r="K30" s="7"/>
      <c r="L30" s="7"/>
      <c r="M30" s="7"/>
    </row>
    <row r="31" spans="1:13">
      <c r="A31" s="5"/>
      <c r="B31" s="5"/>
      <c r="C31" s="7"/>
      <c r="D31" s="7"/>
      <c r="E31" s="7"/>
      <c r="F31" s="7"/>
      <c r="G31" s="7"/>
      <c r="H31" s="7"/>
      <c r="I31" s="7"/>
      <c r="J31" s="7"/>
      <c r="K31" s="7"/>
      <c r="L31" s="7"/>
      <c r="M31" s="7"/>
    </row>
    <row r="32" spans="1:13">
      <c r="A32" s="5"/>
      <c r="B32" s="5"/>
      <c r="C32" s="7"/>
      <c r="D32" s="7"/>
      <c r="E32" s="7"/>
      <c r="F32" s="7"/>
      <c r="G32" s="7"/>
      <c r="H32" s="7"/>
      <c r="I32" s="7"/>
      <c r="J32" s="7"/>
      <c r="K32" s="7"/>
      <c r="L32" s="7"/>
      <c r="M32" s="7"/>
    </row>
    <row r="33" spans="1:13">
      <c r="A33" s="5"/>
      <c r="B33" s="5"/>
      <c r="C33" s="7"/>
      <c r="D33" s="7"/>
      <c r="E33" s="7"/>
      <c r="F33" s="7"/>
      <c r="G33" s="7"/>
      <c r="H33" s="7"/>
      <c r="I33" s="7"/>
      <c r="J33" s="7"/>
      <c r="K33" s="7"/>
      <c r="L33" s="7"/>
      <c r="M33" s="7"/>
    </row>
    <row r="34" spans="1:13">
      <c r="A34" s="5"/>
      <c r="B34" s="5"/>
      <c r="C34" s="7"/>
      <c r="D34" s="7"/>
      <c r="E34" s="7"/>
      <c r="F34" s="7"/>
      <c r="G34" s="7"/>
      <c r="H34" s="7"/>
      <c r="I34" s="7"/>
      <c r="J34" s="7"/>
      <c r="K34" s="7"/>
      <c r="L34" s="7"/>
      <c r="M34" s="7"/>
    </row>
    <row r="35" spans="1:13">
      <c r="A35" s="5"/>
      <c r="B35" s="5"/>
      <c r="C35" s="7"/>
      <c r="D35" s="7"/>
      <c r="E35" s="7"/>
      <c r="F35" s="7"/>
      <c r="G35" s="7"/>
      <c r="H35" s="7"/>
      <c r="I35" s="7"/>
      <c r="J35" s="7"/>
      <c r="K35" s="7"/>
      <c r="L35" s="7"/>
      <c r="M35" s="7"/>
    </row>
    <row r="36" spans="1:13">
      <c r="A36" s="5"/>
      <c r="B36" s="5"/>
      <c r="C36" s="7"/>
      <c r="D36" s="7"/>
      <c r="E36" s="7"/>
      <c r="F36" s="7"/>
      <c r="G36" s="7"/>
      <c r="H36" s="7"/>
      <c r="I36" s="7"/>
      <c r="J36" s="7"/>
      <c r="K36" s="7"/>
      <c r="L36" s="7"/>
      <c r="M36" s="7"/>
    </row>
    <row r="37" spans="1:13">
      <c r="A37" s="5"/>
      <c r="B37" s="5"/>
      <c r="C37" s="7"/>
      <c r="D37" s="7"/>
      <c r="E37" s="7"/>
      <c r="F37" s="7"/>
      <c r="G37" s="7"/>
      <c r="H37" s="7"/>
      <c r="I37" s="7"/>
      <c r="J37" s="7"/>
      <c r="K37" s="7"/>
      <c r="L37" s="7"/>
      <c r="M37" s="7"/>
    </row>
    <row r="38" spans="1:13">
      <c r="A38" s="5"/>
      <c r="B38" s="5"/>
      <c r="C38" s="7"/>
      <c r="D38" s="7"/>
      <c r="E38" s="7"/>
      <c r="F38" s="7"/>
      <c r="G38" s="7"/>
      <c r="H38" s="7"/>
      <c r="I38" s="7"/>
      <c r="J38" s="7"/>
      <c r="K38" s="7"/>
      <c r="L38" s="7"/>
      <c r="M38" s="7"/>
    </row>
    <row r="39" spans="1:13">
      <c r="A39" s="5"/>
      <c r="B39" s="5"/>
      <c r="C39" s="7"/>
      <c r="D39" s="7"/>
      <c r="E39" s="7"/>
      <c r="F39" s="7"/>
      <c r="G39" s="7"/>
      <c r="H39" s="7"/>
      <c r="I39" s="7"/>
      <c r="J39" s="7"/>
      <c r="K39" s="7"/>
      <c r="L39" s="7"/>
      <c r="M39" s="7"/>
    </row>
    <row r="40" spans="1:13">
      <c r="A40" s="5"/>
      <c r="B40" s="5"/>
      <c r="C40" s="7"/>
      <c r="D40" s="7"/>
      <c r="E40" s="7"/>
      <c r="F40" s="7"/>
      <c r="G40" s="7"/>
      <c r="H40" s="7"/>
      <c r="I40" s="7"/>
      <c r="J40" s="7"/>
      <c r="K40" s="7"/>
      <c r="L40" s="7"/>
      <c r="M40" s="7"/>
    </row>
    <row r="41" spans="1:13">
      <c r="A41" s="5"/>
      <c r="B41" s="5"/>
      <c r="C41" s="7"/>
      <c r="D41" s="7"/>
      <c r="E41" s="7"/>
      <c r="F41" s="7"/>
      <c r="G41" s="7"/>
      <c r="H41" s="7"/>
      <c r="I41" s="7"/>
      <c r="J41" s="7"/>
      <c r="K41" s="7"/>
      <c r="L41" s="7"/>
      <c r="M41" s="7"/>
    </row>
    <row r="42" spans="1:13">
      <c r="A42" s="5"/>
      <c r="B42" s="5"/>
      <c r="C42" s="7"/>
      <c r="D42" s="7"/>
      <c r="E42" s="7"/>
      <c r="F42" s="7"/>
      <c r="G42" s="7"/>
      <c r="H42" s="7"/>
      <c r="I42" s="7"/>
      <c r="J42" s="7"/>
      <c r="K42" s="7"/>
      <c r="L42" s="7"/>
      <c r="M42" s="7"/>
    </row>
    <row r="43" spans="1:13">
      <c r="A43" s="5"/>
      <c r="B43" s="5"/>
      <c r="C43" s="7"/>
      <c r="D43" s="7"/>
      <c r="E43" s="7"/>
      <c r="F43" s="7"/>
      <c r="G43" s="7"/>
      <c r="H43" s="7"/>
      <c r="I43" s="7"/>
      <c r="J43" s="7"/>
      <c r="K43" s="7"/>
      <c r="L43" s="7"/>
      <c r="M43" s="7"/>
    </row>
    <row r="44" spans="1:13">
      <c r="A44" s="5"/>
      <c r="B44" s="5"/>
      <c r="C44" s="7"/>
      <c r="D44" s="7"/>
      <c r="E44" s="7"/>
      <c r="F44" s="7"/>
      <c r="G44" s="7"/>
      <c r="H44" s="7"/>
      <c r="I44" s="7"/>
      <c r="J44" s="7"/>
      <c r="K44" s="7"/>
      <c r="L44" s="7"/>
      <c r="M44" s="7"/>
    </row>
    <row r="45" spans="1:13">
      <c r="A45" s="5"/>
      <c r="B45" s="5"/>
      <c r="C45" s="7"/>
      <c r="D45" s="7"/>
      <c r="E45" s="7"/>
      <c r="F45" s="7"/>
      <c r="G45" s="7"/>
      <c r="H45" s="7"/>
      <c r="I45" s="7"/>
      <c r="J45" s="7"/>
      <c r="K45" s="7"/>
      <c r="L45" s="7"/>
      <c r="M45" s="7"/>
    </row>
    <row r="46" spans="1:13">
      <c r="A46" s="5"/>
      <c r="B46" s="5"/>
      <c r="C46" s="7"/>
      <c r="D46" s="7"/>
      <c r="E46" s="7"/>
      <c r="F46" s="7"/>
      <c r="G46" s="7"/>
      <c r="H46" s="7"/>
      <c r="I46" s="7"/>
      <c r="J46" s="7"/>
      <c r="K46" s="7"/>
      <c r="L46" s="7"/>
      <c r="M46" s="7"/>
    </row>
    <row r="47" spans="1:13">
      <c r="A47" s="5"/>
      <c r="B47" s="5"/>
      <c r="C47" s="7"/>
      <c r="D47" s="7"/>
      <c r="E47" s="7"/>
      <c r="F47" s="7"/>
      <c r="G47" s="7"/>
      <c r="H47" s="7"/>
      <c r="I47" s="7"/>
      <c r="J47" s="7"/>
      <c r="K47" s="7"/>
      <c r="L47" s="7"/>
      <c r="M47" s="7"/>
    </row>
    <row r="48" spans="1:13">
      <c r="A48" s="5"/>
      <c r="B48" s="5"/>
      <c r="C48" s="7"/>
      <c r="D48" s="7"/>
      <c r="E48" s="7"/>
      <c r="F48" s="7"/>
      <c r="G48" s="7"/>
      <c r="H48" s="7"/>
      <c r="I48" s="7"/>
      <c r="J48" s="7"/>
      <c r="K48" s="7"/>
      <c r="L48" s="7"/>
      <c r="M48" s="7"/>
    </row>
    <row r="49" spans="1:13">
      <c r="A49" s="5"/>
      <c r="B49" s="5"/>
      <c r="C49" s="7"/>
      <c r="D49" s="7"/>
      <c r="E49" s="7"/>
      <c r="F49" s="7"/>
      <c r="G49" s="7"/>
      <c r="H49" s="7"/>
      <c r="I49" s="7"/>
      <c r="J49" s="7"/>
      <c r="K49" s="7"/>
      <c r="L49" s="7"/>
      <c r="M49" s="7"/>
    </row>
    <row r="50" spans="1:13">
      <c r="A50" s="5"/>
      <c r="B50" s="5"/>
      <c r="C50" s="7"/>
      <c r="D50" s="7"/>
      <c r="E50" s="7"/>
      <c r="F50" s="7"/>
      <c r="G50" s="7"/>
      <c r="H50" s="7"/>
      <c r="I50" s="7"/>
      <c r="J50" s="7"/>
      <c r="K50" s="7"/>
      <c r="L50" s="7"/>
      <c r="M50" s="7"/>
    </row>
    <row r="51" spans="1:13">
      <c r="A51" s="5"/>
      <c r="B51" s="5"/>
      <c r="C51" s="7"/>
      <c r="D51" s="7"/>
      <c r="E51" s="7"/>
      <c r="F51" s="7"/>
      <c r="G51" s="7"/>
      <c r="H51" s="7"/>
      <c r="I51" s="7"/>
      <c r="J51" s="7"/>
      <c r="K51" s="7"/>
      <c r="L51" s="7"/>
      <c r="M51" s="7"/>
    </row>
    <row r="52" spans="1:13">
      <c r="A52" s="5"/>
      <c r="B52" s="5"/>
      <c r="C52" s="7"/>
      <c r="D52" s="7"/>
      <c r="E52" s="7"/>
      <c r="F52" s="7"/>
      <c r="G52" s="7"/>
      <c r="H52" s="7"/>
      <c r="I52" s="7"/>
      <c r="J52" s="7"/>
      <c r="K52" s="7"/>
      <c r="L52" s="7"/>
      <c r="M52" s="7"/>
    </row>
    <row r="53" spans="1:13">
      <c r="A53" s="5"/>
      <c r="B53" s="5"/>
      <c r="C53" s="7"/>
      <c r="D53" s="7"/>
      <c r="E53" s="7"/>
      <c r="F53" s="7"/>
      <c r="G53" s="7"/>
      <c r="H53" s="7"/>
      <c r="I53" s="7"/>
      <c r="J53" s="7"/>
      <c r="K53" s="7"/>
      <c r="L53" s="7"/>
      <c r="M53" s="7"/>
    </row>
    <row r="54" spans="1:13">
      <c r="A54" s="5"/>
      <c r="B54" s="5"/>
      <c r="C54" s="7"/>
      <c r="D54" s="7"/>
      <c r="E54" s="7"/>
      <c r="F54" s="7"/>
      <c r="G54" s="7"/>
      <c r="H54" s="7"/>
      <c r="I54" s="7"/>
      <c r="J54" s="7"/>
      <c r="K54" s="7"/>
      <c r="L54" s="7"/>
      <c r="M54" s="7"/>
    </row>
    <row r="55" spans="1:13">
      <c r="A55" s="5"/>
      <c r="B55" s="5"/>
      <c r="C55" s="7"/>
      <c r="D55" s="7"/>
      <c r="E55" s="7"/>
      <c r="F55" s="7"/>
      <c r="G55" s="7"/>
      <c r="H55" s="7"/>
      <c r="I55" s="7"/>
      <c r="J55" s="7"/>
      <c r="K55" s="7"/>
      <c r="L55" s="7"/>
      <c r="M55" s="7"/>
    </row>
    <row r="56" spans="1:13">
      <c r="F56" s="7"/>
    </row>
  </sheetData>
  <mergeCells count="4">
    <mergeCell ref="A1:M1"/>
    <mergeCell ref="A2:M2"/>
    <mergeCell ref="A3:M3"/>
    <mergeCell ref="A8:M8"/>
  </mergeCells>
  <pageMargins left="0.75" right="0.75" top="0.75" bottom="0.75" header="0.03" footer="0.03"/>
  <pageSetup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M52"/>
  <sheetViews>
    <sheetView workbookViewId="0">
      <selection activeCell="J20" sqref="J20"/>
    </sheetView>
  </sheetViews>
  <sheetFormatPr defaultRowHeight="12.75"/>
  <cols>
    <col min="1" max="1" width="13.1640625" customWidth="1"/>
    <col min="2" max="2" width="33.83203125" customWidth="1"/>
    <col min="3" max="3" width="15.33203125" customWidth="1"/>
    <col min="4" max="4" width="9.33203125" customWidth="1"/>
    <col min="5" max="5" width="9.83203125" customWidth="1"/>
    <col min="6" max="11" width="14.5" customWidth="1"/>
    <col min="12" max="12" width="11.5" customWidth="1"/>
    <col min="13" max="13" width="112.1640625" customWidth="1"/>
  </cols>
  <sheetData>
    <row r="1" spans="1:13" ht="13.5">
      <c r="A1" s="44" t="s">
        <v>0</v>
      </c>
      <c r="B1" s="44"/>
      <c r="C1" s="44"/>
      <c r="D1" s="44"/>
      <c r="E1" s="44"/>
      <c r="F1" s="44"/>
      <c r="G1" s="44"/>
      <c r="H1" s="44"/>
      <c r="I1" s="44"/>
      <c r="J1" s="44"/>
      <c r="K1" s="44"/>
      <c r="L1" s="44"/>
      <c r="M1" s="44"/>
    </row>
    <row r="2" spans="1:13">
      <c r="A2" s="45" t="s">
        <v>703</v>
      </c>
      <c r="B2" s="45"/>
      <c r="C2" s="45"/>
      <c r="D2" s="45"/>
      <c r="E2" s="45"/>
      <c r="F2" s="45"/>
      <c r="G2" s="45"/>
      <c r="H2" s="45"/>
      <c r="I2" s="45"/>
      <c r="J2" s="45"/>
      <c r="K2" s="45"/>
      <c r="L2" s="45"/>
      <c r="M2" s="45"/>
    </row>
    <row r="3" spans="1:13">
      <c r="A3" s="45" t="s">
        <v>2</v>
      </c>
      <c r="B3" s="45"/>
      <c r="C3" s="45"/>
      <c r="D3" s="45"/>
      <c r="E3" s="45"/>
      <c r="F3" s="45"/>
      <c r="G3" s="45"/>
      <c r="H3" s="45"/>
      <c r="I3" s="45"/>
      <c r="J3" s="45"/>
      <c r="K3" s="45"/>
      <c r="L3" s="45"/>
      <c r="M3" s="45"/>
    </row>
    <row r="4" spans="1:13">
      <c r="C4" s="1" t="s">
        <v>3</v>
      </c>
      <c r="D4" s="1" t="s">
        <v>4</v>
      </c>
      <c r="E4" s="1" t="s">
        <v>5</v>
      </c>
      <c r="F4" s="1" t="s">
        <v>6</v>
      </c>
      <c r="G4" s="1" t="s">
        <v>7</v>
      </c>
      <c r="H4" s="1" t="s">
        <v>7</v>
      </c>
      <c r="I4" s="3" t="s">
        <v>7</v>
      </c>
      <c r="J4" s="3" t="s">
        <v>7</v>
      </c>
      <c r="K4" s="3" t="s">
        <v>7</v>
      </c>
    </row>
    <row r="5" spans="1:13">
      <c r="C5" s="2" t="s">
        <v>8</v>
      </c>
      <c r="D5" s="1" t="s">
        <v>9</v>
      </c>
      <c r="E5" s="1" t="s">
        <v>7</v>
      </c>
      <c r="F5" s="1" t="s">
        <v>10</v>
      </c>
      <c r="G5" s="1" t="s">
        <v>11</v>
      </c>
      <c r="H5" s="1" t="s">
        <v>12</v>
      </c>
      <c r="I5" s="3" t="s">
        <v>13</v>
      </c>
      <c r="J5" s="3" t="s">
        <v>14</v>
      </c>
      <c r="K5" s="3" t="s">
        <v>15</v>
      </c>
      <c r="L5" s="1" t="s">
        <v>16</v>
      </c>
    </row>
    <row r="6" spans="1:13">
      <c r="C6" s="2" t="s">
        <v>17</v>
      </c>
      <c r="D6" s="3" t="s">
        <v>18</v>
      </c>
      <c r="E6" s="3" t="s">
        <v>19</v>
      </c>
      <c r="F6" s="3" t="s">
        <v>17</v>
      </c>
      <c r="G6" s="3" t="s">
        <v>20</v>
      </c>
      <c r="H6" s="3" t="s">
        <v>20</v>
      </c>
      <c r="I6" s="3" t="s">
        <v>20</v>
      </c>
      <c r="J6" s="3" t="s">
        <v>20</v>
      </c>
      <c r="K6" s="3" t="s">
        <v>20</v>
      </c>
      <c r="L6" s="3" t="s">
        <v>21</v>
      </c>
      <c r="M6" s="3" t="s">
        <v>22</v>
      </c>
    </row>
    <row r="7" spans="1:13">
      <c r="A7" s="9"/>
      <c r="B7" s="9"/>
      <c r="C7" s="10"/>
      <c r="D7" s="10"/>
      <c r="E7" s="10"/>
      <c r="F7" s="10"/>
      <c r="G7" s="10"/>
      <c r="H7" s="10"/>
      <c r="I7" s="10"/>
      <c r="J7" s="10"/>
      <c r="K7" s="10"/>
      <c r="L7" s="10"/>
      <c r="M7" s="10"/>
    </row>
    <row r="8" spans="1:13">
      <c r="A8" s="46" t="s">
        <v>25</v>
      </c>
      <c r="B8" s="47"/>
      <c r="C8" s="47"/>
      <c r="D8" s="47"/>
      <c r="E8" s="47"/>
      <c r="F8" s="47"/>
      <c r="G8" s="47"/>
      <c r="H8" s="47"/>
      <c r="I8" s="47"/>
      <c r="J8" s="47"/>
      <c r="K8" s="47"/>
      <c r="L8" s="47"/>
      <c r="M8" s="47"/>
    </row>
    <row r="9" spans="1:13">
      <c r="A9" s="4" t="s">
        <v>704</v>
      </c>
      <c r="B9" s="5" t="s">
        <v>705</v>
      </c>
      <c r="C9" s="7">
        <v>0</v>
      </c>
      <c r="D9" s="11">
        <v>-2450</v>
      </c>
      <c r="E9" s="11">
        <v>-3675</v>
      </c>
      <c r="F9" s="7"/>
      <c r="G9" s="7"/>
      <c r="H9" s="7"/>
      <c r="I9" s="7"/>
      <c r="J9" s="7"/>
      <c r="K9" s="7"/>
      <c r="L9" s="8">
        <v>0</v>
      </c>
      <c r="M9" s="7" t="s">
        <v>706</v>
      </c>
    </row>
    <row r="10" spans="1:13">
      <c r="A10" s="4" t="s">
        <v>707</v>
      </c>
      <c r="B10" s="5" t="s">
        <v>708</v>
      </c>
      <c r="C10" s="7">
        <v>100</v>
      </c>
      <c r="D10" s="11">
        <v>93.11</v>
      </c>
      <c r="E10" s="11">
        <v>139.66499999999999</v>
      </c>
      <c r="F10" s="7">
        <v>100</v>
      </c>
      <c r="G10" s="11">
        <v>99.48</v>
      </c>
      <c r="H10" s="7"/>
      <c r="I10" s="11">
        <v>6.63</v>
      </c>
      <c r="J10" s="11">
        <v>364.89</v>
      </c>
      <c r="K10" s="11">
        <v>163.47999999999999</v>
      </c>
      <c r="L10" s="8">
        <v>0</v>
      </c>
      <c r="M10" s="7"/>
    </row>
    <row r="11" spans="1:13">
      <c r="A11" s="4" t="s">
        <v>709</v>
      </c>
      <c r="B11" s="5" t="s">
        <v>710</v>
      </c>
      <c r="C11" s="7"/>
      <c r="D11" s="7"/>
      <c r="E11" s="11"/>
      <c r="F11" s="7">
        <v>750</v>
      </c>
      <c r="G11" s="7"/>
      <c r="H11" s="7"/>
      <c r="I11" s="7"/>
      <c r="J11" s="7"/>
      <c r="K11" s="11">
        <v>741.3</v>
      </c>
      <c r="L11" s="8">
        <v>0</v>
      </c>
      <c r="M11" s="7"/>
    </row>
    <row r="12" spans="1:13">
      <c r="A12" s="4" t="s">
        <v>711</v>
      </c>
      <c r="B12" s="5" t="s">
        <v>712</v>
      </c>
      <c r="C12" s="7"/>
      <c r="D12" s="11">
        <v>180.8</v>
      </c>
      <c r="E12" s="11">
        <v>271.2</v>
      </c>
      <c r="F12" s="7"/>
      <c r="G12" s="7"/>
      <c r="H12" s="11">
        <v>525.84</v>
      </c>
      <c r="I12" s="7"/>
      <c r="J12" s="7"/>
      <c r="K12" s="7"/>
      <c r="L12" s="8">
        <v>0</v>
      </c>
      <c r="M12" s="7" t="s">
        <v>713</v>
      </c>
    </row>
    <row r="13" spans="1:13">
      <c r="A13" s="4" t="s">
        <v>714</v>
      </c>
      <c r="B13" s="5" t="s">
        <v>715</v>
      </c>
      <c r="C13" s="7">
        <v>300</v>
      </c>
      <c r="D13" s="11">
        <v>85</v>
      </c>
      <c r="E13" s="11">
        <v>127.5</v>
      </c>
      <c r="F13" s="7">
        <v>300</v>
      </c>
      <c r="G13" s="11">
        <v>447.98</v>
      </c>
      <c r="H13" s="11">
        <v>60</v>
      </c>
      <c r="I13" s="7"/>
      <c r="J13" s="11">
        <v>318.54000000000002</v>
      </c>
      <c r="K13" s="11">
        <v>372.98</v>
      </c>
      <c r="L13" s="8">
        <v>0</v>
      </c>
      <c r="M13" s="7" t="s">
        <v>713</v>
      </c>
    </row>
    <row r="14" spans="1:13">
      <c r="A14" s="4" t="s">
        <v>716</v>
      </c>
      <c r="B14" s="5" t="s">
        <v>717</v>
      </c>
      <c r="C14" s="7">
        <v>2000</v>
      </c>
      <c r="D14" s="11">
        <v>1660.65</v>
      </c>
      <c r="E14" s="11">
        <v>2490.9749999999999</v>
      </c>
      <c r="F14" s="7">
        <v>2000</v>
      </c>
      <c r="G14" s="11">
        <v>212.69</v>
      </c>
      <c r="H14" s="11">
        <v>1187.33</v>
      </c>
      <c r="I14" s="11">
        <v>875.25</v>
      </c>
      <c r="J14" s="11">
        <v>1486.7</v>
      </c>
      <c r="K14" s="7"/>
      <c r="L14" s="8">
        <v>0</v>
      </c>
      <c r="M14" s="7" t="s">
        <v>718</v>
      </c>
    </row>
    <row r="15" spans="1:13">
      <c r="A15" s="4" t="s">
        <v>719</v>
      </c>
      <c r="B15" s="5" t="s">
        <v>720</v>
      </c>
      <c r="C15" s="7">
        <v>1500</v>
      </c>
      <c r="D15" s="11">
        <v>1537.42</v>
      </c>
      <c r="E15" s="11">
        <v>2306.13</v>
      </c>
      <c r="F15" s="7">
        <v>2500</v>
      </c>
      <c r="G15" s="11">
        <v>5474.04</v>
      </c>
      <c r="H15" s="11">
        <v>4788.24</v>
      </c>
      <c r="I15" s="11">
        <v>498.56</v>
      </c>
      <c r="J15" s="11">
        <v>2625.3</v>
      </c>
      <c r="K15" s="11">
        <v>2414.81</v>
      </c>
      <c r="L15" s="8">
        <v>0</v>
      </c>
      <c r="M15" s="7" t="s">
        <v>721</v>
      </c>
    </row>
    <row r="16" spans="1:13">
      <c r="A16" s="4" t="s">
        <v>722</v>
      </c>
      <c r="B16" s="5" t="s">
        <v>723</v>
      </c>
      <c r="C16" s="7">
        <v>500</v>
      </c>
      <c r="D16" s="11">
        <v>338.27</v>
      </c>
      <c r="E16" s="11">
        <v>507.40499999999997</v>
      </c>
      <c r="F16" s="7">
        <v>750</v>
      </c>
      <c r="G16" s="11">
        <v>455</v>
      </c>
      <c r="H16" s="11">
        <v>55.64</v>
      </c>
      <c r="I16" s="11">
        <v>22.95</v>
      </c>
      <c r="J16" s="11">
        <v>2159.1799999999998</v>
      </c>
      <c r="K16" s="11">
        <v>2570.7399999999998</v>
      </c>
      <c r="L16" s="8">
        <v>0</v>
      </c>
      <c r="M16" s="7" t="s">
        <v>724</v>
      </c>
    </row>
    <row r="17" spans="1:13">
      <c r="A17" s="4" t="s">
        <v>725</v>
      </c>
      <c r="B17" s="5" t="s">
        <v>726</v>
      </c>
      <c r="C17" s="7">
        <v>3800</v>
      </c>
      <c r="D17" s="11">
        <v>2512.5</v>
      </c>
      <c r="E17" s="11">
        <v>3768.75</v>
      </c>
      <c r="F17" s="7">
        <v>2800</v>
      </c>
      <c r="G17" s="11">
        <v>956.98</v>
      </c>
      <c r="H17" s="11">
        <v>1437.81</v>
      </c>
      <c r="I17" s="11">
        <v>4824.43</v>
      </c>
      <c r="J17" s="11">
        <v>2390.7800000000002</v>
      </c>
      <c r="K17" s="11">
        <v>3379.82</v>
      </c>
      <c r="L17" s="8">
        <v>0</v>
      </c>
      <c r="M17" s="7" t="s">
        <v>727</v>
      </c>
    </row>
    <row r="18" spans="1:13">
      <c r="A18" s="4" t="s">
        <v>728</v>
      </c>
      <c r="B18" s="5" t="s">
        <v>729</v>
      </c>
      <c r="C18" s="7">
        <v>1500</v>
      </c>
      <c r="D18" s="11">
        <v>272.01</v>
      </c>
      <c r="E18" s="11">
        <v>408.01499999999999</v>
      </c>
      <c r="F18" s="7">
        <v>1000</v>
      </c>
      <c r="G18" s="11">
        <v>500</v>
      </c>
      <c r="H18" s="11">
        <v>1019.67</v>
      </c>
      <c r="I18" s="11">
        <v>1638.49</v>
      </c>
      <c r="J18" s="11">
        <v>1551.24</v>
      </c>
      <c r="K18" s="11">
        <v>603.6</v>
      </c>
      <c r="L18" s="8">
        <v>0</v>
      </c>
      <c r="M18" s="7"/>
    </row>
    <row r="19" spans="1:13">
      <c r="A19" s="4" t="s">
        <v>730</v>
      </c>
      <c r="B19" s="5" t="s">
        <v>731</v>
      </c>
      <c r="C19" s="7">
        <f>SUM(F19*1.06)</f>
        <v>16430</v>
      </c>
      <c r="D19" s="11">
        <v>12147.86</v>
      </c>
      <c r="E19" s="11">
        <v>18221.79</v>
      </c>
      <c r="F19" s="7">
        <v>15500</v>
      </c>
      <c r="G19" s="11">
        <v>17596.43</v>
      </c>
      <c r="H19" s="11">
        <v>11130.74</v>
      </c>
      <c r="I19" s="11">
        <v>9139.75</v>
      </c>
      <c r="J19" s="11">
        <v>9256.2099999999991</v>
      </c>
      <c r="K19" s="11">
        <v>8227.34</v>
      </c>
      <c r="L19" s="8">
        <v>0</v>
      </c>
      <c r="M19" s="7"/>
    </row>
    <row r="20" spans="1:13">
      <c r="A20" s="4" t="s">
        <v>732</v>
      </c>
      <c r="B20" s="5" t="s">
        <v>733</v>
      </c>
      <c r="C20" s="7">
        <f>SUM(F20*1.06)</f>
        <v>1272</v>
      </c>
      <c r="D20" s="11">
        <v>1015.62</v>
      </c>
      <c r="E20" s="11">
        <v>1523.43</v>
      </c>
      <c r="F20" s="7">
        <v>1200</v>
      </c>
      <c r="G20" s="11">
        <v>1342.83</v>
      </c>
      <c r="H20" s="11">
        <v>834.64</v>
      </c>
      <c r="I20" s="11">
        <v>671.78</v>
      </c>
      <c r="J20" s="11">
        <v>697.64</v>
      </c>
      <c r="K20" s="11">
        <v>599.44000000000005</v>
      </c>
      <c r="L20" s="8">
        <v>0</v>
      </c>
      <c r="M20" s="7"/>
    </row>
    <row r="21" spans="1:13">
      <c r="A21" s="4" t="s">
        <v>734</v>
      </c>
      <c r="B21" s="5" t="s">
        <v>735</v>
      </c>
      <c r="C21" s="7"/>
      <c r="D21" s="7"/>
      <c r="E21" s="11"/>
      <c r="F21" s="7">
        <v>225</v>
      </c>
      <c r="G21" s="7"/>
      <c r="H21" s="11">
        <v>222.3</v>
      </c>
      <c r="I21" s="11">
        <v>222.3</v>
      </c>
      <c r="J21" s="11">
        <v>358</v>
      </c>
      <c r="K21" s="11">
        <v>357.99</v>
      </c>
      <c r="L21" s="8">
        <v>0</v>
      </c>
      <c r="M21" s="7"/>
    </row>
    <row r="22" spans="1:13">
      <c r="A22" s="4"/>
      <c r="B22" s="5"/>
      <c r="C22" s="12"/>
      <c r="D22" s="12"/>
      <c r="E22" s="12"/>
      <c r="F22" s="12"/>
      <c r="G22" s="12"/>
      <c r="H22" s="12"/>
      <c r="I22" s="12"/>
      <c r="J22" s="12"/>
      <c r="K22" s="12"/>
      <c r="L22" s="12"/>
      <c r="M22" s="12"/>
    </row>
    <row r="23" spans="1:13">
      <c r="A23" s="4"/>
      <c r="B23" s="5" t="s">
        <v>36</v>
      </c>
      <c r="C23" s="7">
        <f>SUM(C9:C21)</f>
        <v>27402</v>
      </c>
      <c r="D23" s="11">
        <v>17393.240000000002</v>
      </c>
      <c r="E23" s="11">
        <v>26089.86</v>
      </c>
      <c r="F23" s="7">
        <v>27125</v>
      </c>
      <c r="G23" s="11">
        <v>27085.43</v>
      </c>
      <c r="H23" s="11">
        <v>21262.21</v>
      </c>
      <c r="I23" s="11">
        <v>17900.14</v>
      </c>
      <c r="J23" s="11">
        <v>21208.48</v>
      </c>
      <c r="K23" s="11">
        <v>19431.5</v>
      </c>
      <c r="L23" s="8">
        <v>0</v>
      </c>
      <c r="M23" s="7"/>
    </row>
    <row r="24" spans="1:13">
      <c r="A24" s="9"/>
      <c r="B24" s="9"/>
      <c r="C24" s="10"/>
      <c r="D24" s="10"/>
      <c r="E24" s="10"/>
      <c r="F24" s="10"/>
      <c r="G24" s="10"/>
      <c r="H24" s="10"/>
      <c r="I24" s="10"/>
      <c r="J24" s="10"/>
      <c r="K24" s="10"/>
      <c r="L24" s="10"/>
      <c r="M24" s="10"/>
    </row>
    <row r="25" spans="1:13">
      <c r="A25" s="5"/>
      <c r="B25" s="5"/>
      <c r="C25" s="7"/>
      <c r="D25" s="7"/>
      <c r="E25" s="7"/>
      <c r="F25" s="7"/>
      <c r="G25" s="7"/>
      <c r="H25" s="7"/>
      <c r="I25" s="7"/>
      <c r="J25" s="7"/>
      <c r="K25" s="7"/>
      <c r="L25" s="7"/>
      <c r="M25" s="7"/>
    </row>
    <row r="26" spans="1:13">
      <c r="A26" s="5"/>
      <c r="B26" s="5"/>
      <c r="C26" s="7"/>
      <c r="D26" s="7"/>
      <c r="E26" s="7"/>
      <c r="F26" s="7"/>
      <c r="G26" s="7"/>
      <c r="H26" s="7"/>
      <c r="I26" s="7"/>
      <c r="J26" s="7"/>
      <c r="K26" s="7"/>
      <c r="L26" s="7"/>
      <c r="M26" s="7"/>
    </row>
    <row r="27" spans="1:13">
      <c r="A27" s="5"/>
      <c r="B27" s="5"/>
      <c r="C27" s="7"/>
      <c r="D27" s="7"/>
      <c r="E27" s="7"/>
      <c r="F27" s="7"/>
      <c r="G27" s="7"/>
      <c r="H27" s="7"/>
      <c r="I27" s="7"/>
      <c r="J27" s="7"/>
      <c r="K27" s="7"/>
      <c r="L27" s="7"/>
      <c r="M27" s="7"/>
    </row>
    <row r="28" spans="1:13">
      <c r="A28" s="5"/>
      <c r="B28" s="5"/>
      <c r="C28" s="7"/>
      <c r="D28" s="7"/>
      <c r="E28" s="7"/>
      <c r="F28" s="7"/>
      <c r="G28" s="7"/>
      <c r="H28" s="7"/>
      <c r="I28" s="7"/>
      <c r="J28" s="7"/>
      <c r="K28" s="7"/>
      <c r="L28" s="7"/>
      <c r="M28" s="7"/>
    </row>
    <row r="29" spans="1:13">
      <c r="A29" s="5"/>
      <c r="B29" s="5"/>
      <c r="C29" s="7"/>
      <c r="D29" s="7"/>
      <c r="E29" s="7"/>
      <c r="F29" s="7"/>
      <c r="G29" s="7"/>
      <c r="H29" s="7"/>
      <c r="I29" s="7"/>
      <c r="J29" s="7"/>
      <c r="K29" s="7"/>
      <c r="L29" s="7"/>
      <c r="M29" s="7"/>
    </row>
    <row r="30" spans="1:13">
      <c r="A30" s="5"/>
      <c r="B30" s="5"/>
      <c r="C30" s="7"/>
      <c r="D30" s="7"/>
      <c r="E30" s="7"/>
      <c r="F30" s="7"/>
      <c r="G30" s="7"/>
      <c r="H30" s="7"/>
      <c r="I30" s="7"/>
      <c r="J30" s="7"/>
      <c r="K30" s="7"/>
      <c r="L30" s="7"/>
      <c r="M30" s="7"/>
    </row>
    <row r="31" spans="1:13">
      <c r="A31" s="5"/>
      <c r="B31" s="5"/>
      <c r="C31" s="7"/>
      <c r="D31" s="7"/>
      <c r="E31" s="7"/>
      <c r="F31" s="7"/>
      <c r="G31" s="7"/>
      <c r="H31" s="7"/>
      <c r="I31" s="7"/>
      <c r="J31" s="7"/>
      <c r="K31" s="7"/>
      <c r="L31" s="7"/>
      <c r="M31" s="7"/>
    </row>
    <row r="32" spans="1:13">
      <c r="A32" s="5"/>
      <c r="B32" s="5"/>
      <c r="C32" s="7"/>
      <c r="D32" s="7"/>
      <c r="E32" s="7"/>
      <c r="F32" s="7"/>
      <c r="G32" s="7"/>
      <c r="H32" s="7"/>
      <c r="I32" s="7"/>
      <c r="J32" s="7"/>
      <c r="K32" s="7"/>
      <c r="L32" s="7"/>
      <c r="M32" s="7"/>
    </row>
    <row r="33" spans="1:13">
      <c r="A33" s="5"/>
      <c r="B33" s="5"/>
      <c r="C33" s="7"/>
      <c r="D33" s="7"/>
      <c r="E33" s="7"/>
      <c r="F33" s="7"/>
      <c r="G33" s="7"/>
      <c r="H33" s="7"/>
      <c r="I33" s="7"/>
      <c r="J33" s="7"/>
      <c r="K33" s="7"/>
      <c r="L33" s="7"/>
      <c r="M33" s="7"/>
    </row>
    <row r="34" spans="1:13">
      <c r="A34" s="5"/>
      <c r="B34" s="5"/>
      <c r="C34" s="7"/>
      <c r="D34" s="7"/>
      <c r="E34" s="7"/>
      <c r="F34" s="7"/>
      <c r="G34" s="7"/>
      <c r="H34" s="7"/>
      <c r="I34" s="7"/>
      <c r="J34" s="7"/>
      <c r="K34" s="7"/>
      <c r="L34" s="7"/>
      <c r="M34" s="7"/>
    </row>
    <row r="35" spans="1:13">
      <c r="A35" s="5"/>
      <c r="B35" s="5"/>
      <c r="C35" s="7"/>
      <c r="D35" s="7"/>
      <c r="E35" s="7"/>
      <c r="F35" s="7"/>
      <c r="G35" s="7"/>
      <c r="H35" s="7"/>
      <c r="I35" s="7"/>
      <c r="J35" s="7"/>
      <c r="K35" s="7"/>
      <c r="L35" s="7"/>
      <c r="M35" s="7"/>
    </row>
    <row r="36" spans="1:13">
      <c r="A36" s="5"/>
      <c r="B36" s="5"/>
      <c r="C36" s="7"/>
      <c r="D36" s="7"/>
      <c r="E36" s="7"/>
      <c r="F36" s="7"/>
      <c r="G36" s="7"/>
      <c r="H36" s="7"/>
      <c r="I36" s="7"/>
      <c r="J36" s="7"/>
      <c r="K36" s="7"/>
      <c r="L36" s="7"/>
      <c r="M36" s="7"/>
    </row>
    <row r="37" spans="1:13">
      <c r="A37" s="5"/>
      <c r="B37" s="5"/>
      <c r="C37" s="7"/>
      <c r="D37" s="7"/>
      <c r="E37" s="7"/>
      <c r="F37" s="7"/>
      <c r="G37" s="7"/>
      <c r="H37" s="7"/>
      <c r="I37" s="7"/>
      <c r="J37" s="7"/>
      <c r="K37" s="7"/>
      <c r="L37" s="7"/>
      <c r="M37" s="7"/>
    </row>
    <row r="38" spans="1:13">
      <c r="A38" s="5"/>
      <c r="B38" s="5"/>
      <c r="C38" s="7"/>
      <c r="D38" s="7"/>
      <c r="E38" s="7"/>
      <c r="F38" s="7"/>
      <c r="G38" s="7"/>
      <c r="H38" s="7"/>
      <c r="I38" s="7"/>
      <c r="J38" s="7"/>
      <c r="K38" s="7"/>
      <c r="L38" s="7"/>
      <c r="M38" s="7"/>
    </row>
    <row r="39" spans="1:13">
      <c r="A39" s="5"/>
      <c r="B39" s="5"/>
      <c r="C39" s="7"/>
      <c r="D39" s="7"/>
      <c r="E39" s="7"/>
      <c r="F39" s="7"/>
      <c r="G39" s="7"/>
      <c r="H39" s="7"/>
      <c r="I39" s="7"/>
      <c r="J39" s="7"/>
      <c r="K39" s="7"/>
      <c r="L39" s="7"/>
      <c r="M39" s="7"/>
    </row>
    <row r="40" spans="1:13">
      <c r="A40" s="5"/>
      <c r="B40" s="5"/>
      <c r="C40" s="7"/>
      <c r="D40" s="7"/>
      <c r="E40" s="7"/>
      <c r="F40" s="7"/>
      <c r="G40" s="7"/>
      <c r="H40" s="7"/>
      <c r="I40" s="7"/>
      <c r="J40" s="7"/>
      <c r="K40" s="7"/>
      <c r="L40" s="7"/>
      <c r="M40" s="7"/>
    </row>
    <row r="41" spans="1:13">
      <c r="A41" s="5"/>
      <c r="B41" s="5"/>
      <c r="C41" s="7"/>
      <c r="D41" s="7"/>
      <c r="E41" s="7"/>
      <c r="F41" s="7"/>
      <c r="G41" s="7"/>
      <c r="H41" s="7"/>
      <c r="I41" s="7"/>
      <c r="J41" s="7"/>
      <c r="K41" s="7"/>
      <c r="L41" s="7"/>
      <c r="M41" s="7"/>
    </row>
    <row r="42" spans="1:13">
      <c r="A42" s="5"/>
      <c r="B42" s="5"/>
      <c r="C42" s="7"/>
      <c r="D42" s="7"/>
      <c r="E42" s="7"/>
      <c r="F42" s="7"/>
      <c r="G42" s="7"/>
      <c r="H42" s="7"/>
      <c r="I42" s="7"/>
      <c r="J42" s="7"/>
      <c r="K42" s="7"/>
      <c r="L42" s="7"/>
      <c r="M42" s="7"/>
    </row>
    <row r="43" spans="1:13">
      <c r="A43" s="5"/>
      <c r="B43" s="5"/>
      <c r="C43" s="7"/>
      <c r="D43" s="7"/>
      <c r="E43" s="7"/>
      <c r="F43" s="7"/>
      <c r="G43" s="7"/>
      <c r="H43" s="7"/>
      <c r="I43" s="7"/>
      <c r="J43" s="7"/>
      <c r="K43" s="7"/>
      <c r="L43" s="7"/>
      <c r="M43" s="7"/>
    </row>
    <row r="44" spans="1:13">
      <c r="A44" s="5"/>
      <c r="B44" s="5"/>
      <c r="C44" s="7"/>
      <c r="D44" s="7"/>
      <c r="E44" s="7"/>
      <c r="F44" s="7"/>
      <c r="G44" s="7"/>
      <c r="H44" s="7"/>
      <c r="I44" s="7"/>
      <c r="J44" s="7"/>
      <c r="K44" s="7"/>
      <c r="L44" s="7"/>
      <c r="M44" s="7"/>
    </row>
    <row r="45" spans="1:13">
      <c r="A45" s="5"/>
      <c r="B45" s="5"/>
      <c r="C45" s="7"/>
      <c r="D45" s="7"/>
      <c r="E45" s="7"/>
      <c r="F45" s="7"/>
      <c r="G45" s="7"/>
      <c r="H45" s="7"/>
      <c r="I45" s="7"/>
      <c r="J45" s="7"/>
      <c r="K45" s="7"/>
      <c r="L45" s="7"/>
      <c r="M45" s="7"/>
    </row>
    <row r="46" spans="1:13">
      <c r="A46" s="5"/>
      <c r="B46" s="5"/>
      <c r="C46" s="7"/>
      <c r="D46" s="7"/>
      <c r="E46" s="7"/>
      <c r="F46" s="7"/>
      <c r="G46" s="7"/>
      <c r="H46" s="7"/>
      <c r="I46" s="7"/>
      <c r="J46" s="7"/>
      <c r="K46" s="7"/>
      <c r="L46" s="7"/>
      <c r="M46" s="7"/>
    </row>
    <row r="47" spans="1:13">
      <c r="A47" s="5"/>
      <c r="B47" s="5"/>
      <c r="C47" s="7"/>
      <c r="D47" s="7"/>
      <c r="E47" s="7"/>
      <c r="F47" s="7"/>
      <c r="G47" s="7"/>
      <c r="H47" s="7"/>
      <c r="I47" s="7"/>
      <c r="J47" s="7"/>
      <c r="K47" s="7"/>
      <c r="L47" s="7"/>
      <c r="M47" s="7"/>
    </row>
    <row r="48" spans="1:13">
      <c r="A48" s="5"/>
      <c r="B48" s="5"/>
      <c r="C48" s="7"/>
      <c r="D48" s="7"/>
      <c r="E48" s="7"/>
      <c r="F48" s="7"/>
      <c r="G48" s="7"/>
      <c r="H48" s="7"/>
      <c r="I48" s="7"/>
      <c r="J48" s="7"/>
      <c r="K48" s="7"/>
      <c r="L48" s="7"/>
      <c r="M48" s="7"/>
    </row>
    <row r="49" spans="1:13">
      <c r="A49" s="5"/>
      <c r="B49" s="5"/>
      <c r="C49" s="7"/>
      <c r="D49" s="7"/>
      <c r="E49" s="7"/>
      <c r="F49" s="7"/>
      <c r="G49" s="7"/>
      <c r="H49" s="7"/>
      <c r="I49" s="7"/>
      <c r="J49" s="7"/>
      <c r="K49" s="7"/>
      <c r="L49" s="7"/>
      <c r="M49" s="7"/>
    </row>
    <row r="50" spans="1:13">
      <c r="A50" s="5"/>
      <c r="B50" s="5"/>
      <c r="C50" s="7"/>
      <c r="D50" s="7"/>
      <c r="E50" s="7"/>
      <c r="F50" s="7"/>
      <c r="G50" s="7"/>
      <c r="H50" s="7"/>
      <c r="I50" s="7"/>
      <c r="J50" s="7"/>
      <c r="K50" s="7"/>
      <c r="L50" s="7"/>
      <c r="M50" s="7"/>
    </row>
    <row r="51" spans="1:13">
      <c r="A51" s="5"/>
      <c r="B51" s="5"/>
      <c r="C51" s="7"/>
      <c r="D51" s="7"/>
      <c r="E51" s="7"/>
      <c r="F51" s="7"/>
      <c r="G51" s="7"/>
      <c r="H51" s="7"/>
      <c r="I51" s="7"/>
      <c r="J51" s="7"/>
      <c r="K51" s="7"/>
      <c r="L51" s="7"/>
      <c r="M51" s="7"/>
    </row>
    <row r="52" spans="1:13">
      <c r="A52" s="5"/>
      <c r="B52" s="5"/>
      <c r="C52" s="7"/>
      <c r="D52" s="7"/>
      <c r="E52" s="7"/>
      <c r="F52" s="7"/>
      <c r="G52" s="7"/>
      <c r="H52" s="7"/>
      <c r="I52" s="7"/>
      <c r="J52" s="7"/>
      <c r="K52" s="7"/>
      <c r="L52" s="7"/>
      <c r="M52" s="7"/>
    </row>
  </sheetData>
  <mergeCells count="4">
    <mergeCell ref="A1:M1"/>
    <mergeCell ref="A2:M2"/>
    <mergeCell ref="A3:M3"/>
    <mergeCell ref="A8:M8"/>
  </mergeCells>
  <pageMargins left="0.75" right="0.75" top="0.75" bottom="0.75" header="0.03" footer="0.03"/>
  <pageSetup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M50"/>
  <sheetViews>
    <sheetView workbookViewId="0">
      <selection activeCell="I5" sqref="I5"/>
    </sheetView>
  </sheetViews>
  <sheetFormatPr defaultRowHeight="12.75"/>
  <cols>
    <col min="1" max="1" width="16.6640625" customWidth="1"/>
    <col min="2" max="2" width="28.33203125" customWidth="1"/>
    <col min="3" max="3" width="12.6640625" customWidth="1"/>
    <col min="4" max="4" width="9.33203125" customWidth="1"/>
    <col min="5" max="5" width="9.83203125" customWidth="1"/>
    <col min="6" max="11" width="14.5" customWidth="1"/>
    <col min="12" max="12" width="11.5" customWidth="1"/>
    <col min="13" max="13" width="30.6640625" customWidth="1"/>
  </cols>
  <sheetData>
    <row r="1" spans="1:13" ht="13.5">
      <c r="A1" s="44" t="s">
        <v>0</v>
      </c>
      <c r="B1" s="44"/>
      <c r="C1" s="44"/>
      <c r="D1" s="44"/>
      <c r="E1" s="44"/>
      <c r="F1" s="44"/>
      <c r="G1" s="44"/>
      <c r="H1" s="44"/>
      <c r="I1" s="44"/>
      <c r="J1" s="44"/>
      <c r="K1" s="44"/>
      <c r="L1" s="44"/>
      <c r="M1" s="44"/>
    </row>
    <row r="2" spans="1:13">
      <c r="A2" s="45" t="s">
        <v>736</v>
      </c>
      <c r="B2" s="45"/>
      <c r="C2" s="45"/>
      <c r="D2" s="45"/>
      <c r="E2" s="45"/>
      <c r="F2" s="45"/>
      <c r="G2" s="45"/>
      <c r="H2" s="45"/>
      <c r="I2" s="45"/>
      <c r="J2" s="45"/>
      <c r="K2" s="45"/>
      <c r="L2" s="45"/>
      <c r="M2" s="45"/>
    </row>
    <row r="3" spans="1:13">
      <c r="A3" s="45" t="s">
        <v>2</v>
      </c>
      <c r="B3" s="45"/>
      <c r="C3" s="45"/>
      <c r="D3" s="45"/>
      <c r="E3" s="45"/>
      <c r="F3" s="45"/>
      <c r="G3" s="45"/>
      <c r="H3" s="45"/>
      <c r="I3" s="45"/>
      <c r="J3" s="45"/>
      <c r="K3" s="45"/>
      <c r="L3" s="45"/>
      <c r="M3" s="45"/>
    </row>
    <row r="4" spans="1:13">
      <c r="C4" s="1" t="s">
        <v>3</v>
      </c>
      <c r="D4" s="1" t="s">
        <v>4</v>
      </c>
      <c r="E4" s="1" t="s">
        <v>5</v>
      </c>
      <c r="F4" s="1" t="s">
        <v>6</v>
      </c>
      <c r="G4" s="1" t="s">
        <v>7</v>
      </c>
      <c r="H4" s="1" t="s">
        <v>7</v>
      </c>
      <c r="I4" s="3" t="s">
        <v>7</v>
      </c>
      <c r="J4" s="3" t="s">
        <v>7</v>
      </c>
      <c r="K4" s="3" t="s">
        <v>7</v>
      </c>
    </row>
    <row r="5" spans="1:13">
      <c r="C5" s="2" t="s">
        <v>8</v>
      </c>
      <c r="D5" s="1" t="s">
        <v>9</v>
      </c>
      <c r="E5" s="1" t="s">
        <v>7</v>
      </c>
      <c r="F5" s="1" t="s">
        <v>10</v>
      </c>
      <c r="G5" s="1" t="s">
        <v>11</v>
      </c>
      <c r="H5" s="1" t="s">
        <v>12</v>
      </c>
      <c r="I5" s="3" t="s">
        <v>13</v>
      </c>
      <c r="J5" s="3" t="s">
        <v>14</v>
      </c>
      <c r="K5" s="3" t="s">
        <v>15</v>
      </c>
      <c r="L5" s="1" t="s">
        <v>16</v>
      </c>
    </row>
    <row r="6" spans="1:13">
      <c r="C6" s="2" t="s">
        <v>17</v>
      </c>
      <c r="D6" s="3" t="s">
        <v>18</v>
      </c>
      <c r="E6" s="3" t="s">
        <v>19</v>
      </c>
      <c r="F6" s="3" t="s">
        <v>17</v>
      </c>
      <c r="G6" s="3" t="s">
        <v>20</v>
      </c>
      <c r="H6" s="3" t="s">
        <v>20</v>
      </c>
      <c r="I6" s="3" t="s">
        <v>20</v>
      </c>
      <c r="J6" s="3" t="s">
        <v>20</v>
      </c>
      <c r="K6" s="3" t="s">
        <v>20</v>
      </c>
      <c r="L6" s="3" t="s">
        <v>21</v>
      </c>
      <c r="M6" s="3" t="s">
        <v>22</v>
      </c>
    </row>
    <row r="7" spans="1:13">
      <c r="A7" s="9"/>
      <c r="B7" s="9"/>
      <c r="C7" s="10"/>
      <c r="D7" s="10"/>
      <c r="E7" s="10"/>
      <c r="F7" s="10"/>
      <c r="G7" s="10"/>
      <c r="H7" s="10"/>
      <c r="I7" s="10"/>
      <c r="J7" s="10"/>
      <c r="K7" s="10"/>
      <c r="L7" s="10"/>
      <c r="M7" s="10"/>
    </row>
    <row r="8" spans="1:13">
      <c r="A8" s="46" t="s">
        <v>25</v>
      </c>
      <c r="B8" s="47"/>
      <c r="C8" s="47"/>
      <c r="D8" s="47"/>
      <c r="E8" s="47"/>
      <c r="F8" s="47"/>
      <c r="G8" s="47"/>
      <c r="H8" s="47"/>
      <c r="I8" s="47"/>
      <c r="J8" s="47"/>
      <c r="K8" s="47"/>
      <c r="L8" s="47"/>
      <c r="M8" s="47"/>
    </row>
    <row r="9" spans="1:13">
      <c r="A9" s="4" t="s">
        <v>737</v>
      </c>
      <c r="B9" s="5" t="s">
        <v>738</v>
      </c>
      <c r="C9" s="7">
        <v>1000</v>
      </c>
      <c r="D9" s="11">
        <v>265.06</v>
      </c>
      <c r="E9" s="11">
        <v>397.59</v>
      </c>
      <c r="F9" s="7">
        <v>1000</v>
      </c>
      <c r="G9" s="11">
        <v>77.900000000000006</v>
      </c>
      <c r="H9" s="7"/>
      <c r="I9" s="11">
        <v>1030.3699999999999</v>
      </c>
      <c r="J9" s="11">
        <v>854.8</v>
      </c>
      <c r="K9" s="11">
        <v>948.68</v>
      </c>
      <c r="L9" s="8">
        <v>0</v>
      </c>
      <c r="M9" s="7" t="s">
        <v>739</v>
      </c>
    </row>
    <row r="10" spans="1:13">
      <c r="A10" s="4" t="s">
        <v>740</v>
      </c>
      <c r="B10" s="5" t="s">
        <v>741</v>
      </c>
      <c r="C10" s="7">
        <v>500</v>
      </c>
      <c r="D10" s="11">
        <v>105.9</v>
      </c>
      <c r="E10" s="11">
        <v>158.85</v>
      </c>
      <c r="F10" s="7">
        <v>500</v>
      </c>
      <c r="G10" s="11">
        <v>423.6</v>
      </c>
      <c r="H10" s="11">
        <v>494.2</v>
      </c>
      <c r="I10" s="11">
        <v>453.9</v>
      </c>
      <c r="J10" s="11">
        <v>423.6</v>
      </c>
      <c r="K10" s="11">
        <v>1493.6</v>
      </c>
      <c r="L10" s="8">
        <v>0</v>
      </c>
      <c r="M10" s="7" t="s">
        <v>742</v>
      </c>
    </row>
    <row r="11" spans="1:13">
      <c r="A11" s="4" t="s">
        <v>743</v>
      </c>
      <c r="B11" s="5" t="s">
        <v>744</v>
      </c>
      <c r="C11" s="7">
        <v>550</v>
      </c>
      <c r="D11" s="11">
        <v>75</v>
      </c>
      <c r="E11" s="11">
        <v>112.5</v>
      </c>
      <c r="F11" s="7">
        <v>300</v>
      </c>
      <c r="G11" s="7"/>
      <c r="H11" s="7"/>
      <c r="I11" s="7"/>
      <c r="J11" s="11">
        <v>44</v>
      </c>
      <c r="K11" s="11">
        <v>100</v>
      </c>
      <c r="L11" s="8">
        <v>0</v>
      </c>
      <c r="M11" s="7" t="s">
        <v>745</v>
      </c>
    </row>
    <row r="12" spans="1:13">
      <c r="A12" s="4" t="s">
        <v>746</v>
      </c>
      <c r="B12" s="5" t="s">
        <v>747</v>
      </c>
      <c r="C12" s="7">
        <v>750</v>
      </c>
      <c r="D12" s="11">
        <v>357.96</v>
      </c>
      <c r="E12" s="11">
        <v>536.94000000000005</v>
      </c>
      <c r="F12" s="7">
        <v>1500</v>
      </c>
      <c r="G12" s="11">
        <v>76.03</v>
      </c>
      <c r="H12" s="7"/>
      <c r="I12" s="11">
        <v>50.4</v>
      </c>
      <c r="J12" s="11">
        <v>1353.74</v>
      </c>
      <c r="K12" s="11">
        <v>2011.42</v>
      </c>
      <c r="L12" s="8">
        <v>0</v>
      </c>
      <c r="M12" s="7" t="s">
        <v>748</v>
      </c>
    </row>
    <row r="13" spans="1:13">
      <c r="A13" s="4" t="s">
        <v>749</v>
      </c>
      <c r="B13" s="5" t="s">
        <v>750</v>
      </c>
      <c r="C13" s="7">
        <v>1250</v>
      </c>
      <c r="D13" s="11">
        <v>585</v>
      </c>
      <c r="E13" s="11">
        <v>877.5</v>
      </c>
      <c r="F13" s="7">
        <v>1000</v>
      </c>
      <c r="G13" s="11">
        <v>433</v>
      </c>
      <c r="H13" s="7"/>
      <c r="I13" s="11">
        <v>1329.24</v>
      </c>
      <c r="J13" s="11">
        <v>1089.81</v>
      </c>
      <c r="K13" s="11">
        <v>689.13</v>
      </c>
      <c r="L13" s="8">
        <v>0</v>
      </c>
      <c r="M13" s="7" t="s">
        <v>751</v>
      </c>
    </row>
    <row r="14" spans="1:13">
      <c r="A14" s="4" t="s">
        <v>752</v>
      </c>
      <c r="B14" s="5" t="s">
        <v>753</v>
      </c>
      <c r="C14" s="7">
        <v>800</v>
      </c>
      <c r="D14" s="7"/>
      <c r="E14" s="11"/>
      <c r="F14" s="7">
        <v>800</v>
      </c>
      <c r="G14" s="11">
        <v>624.29999999999995</v>
      </c>
      <c r="H14" s="7"/>
      <c r="I14" s="11">
        <v>1562.88</v>
      </c>
      <c r="J14" s="7"/>
      <c r="K14" s="7"/>
      <c r="L14" s="8">
        <v>0</v>
      </c>
      <c r="M14" s="7" t="s">
        <v>754</v>
      </c>
    </row>
    <row r="15" spans="1:13">
      <c r="A15" s="4" t="s">
        <v>755</v>
      </c>
      <c r="B15" s="5" t="s">
        <v>756</v>
      </c>
      <c r="C15" s="7">
        <v>0</v>
      </c>
      <c r="D15" s="7"/>
      <c r="E15" s="11"/>
      <c r="F15" s="7">
        <v>500</v>
      </c>
      <c r="G15" s="7"/>
      <c r="H15" s="7"/>
      <c r="I15" s="11">
        <v>755.22</v>
      </c>
      <c r="J15" s="11">
        <v>502.76</v>
      </c>
      <c r="K15" s="11">
        <v>256.26</v>
      </c>
      <c r="L15" s="8">
        <v>0</v>
      </c>
      <c r="M15" s="7" t="s">
        <v>757</v>
      </c>
    </row>
    <row r="16" spans="1:13">
      <c r="A16" s="4" t="s">
        <v>758</v>
      </c>
      <c r="B16" s="5" t="s">
        <v>759</v>
      </c>
      <c r="C16" s="7">
        <v>1000</v>
      </c>
      <c r="D16" s="7"/>
      <c r="E16" s="11"/>
      <c r="F16" s="7">
        <v>500</v>
      </c>
      <c r="G16" s="7"/>
      <c r="H16" s="11">
        <v>171.2</v>
      </c>
      <c r="I16" s="11">
        <v>1123.3699999999999</v>
      </c>
      <c r="J16" s="11">
        <v>385.11</v>
      </c>
      <c r="K16" s="11">
        <v>385.37</v>
      </c>
      <c r="L16" s="8">
        <v>0</v>
      </c>
      <c r="M16" s="7" t="s">
        <v>760</v>
      </c>
    </row>
    <row r="17" spans="1:13">
      <c r="A17" s="4" t="s">
        <v>761</v>
      </c>
      <c r="B17" s="5" t="s">
        <v>762</v>
      </c>
      <c r="C17" s="7">
        <f>SUM(F17*1.06)</f>
        <v>7632</v>
      </c>
      <c r="D17" s="11">
        <v>4568.12</v>
      </c>
      <c r="E17" s="11">
        <v>6852.18</v>
      </c>
      <c r="F17" s="7">
        <v>7200</v>
      </c>
      <c r="G17" s="11">
        <v>4490.68</v>
      </c>
      <c r="H17" s="11">
        <v>1524.7</v>
      </c>
      <c r="I17" s="11">
        <v>6470.88</v>
      </c>
      <c r="J17" s="11">
        <v>6195.08</v>
      </c>
      <c r="K17" s="11">
        <v>5883.15</v>
      </c>
      <c r="L17" s="8">
        <v>0</v>
      </c>
      <c r="M17" s="7"/>
    </row>
    <row r="18" spans="1:13">
      <c r="A18" s="4" t="s">
        <v>763</v>
      </c>
      <c r="B18" s="5" t="s">
        <v>764</v>
      </c>
      <c r="C18" s="7">
        <f>SUM(F18*1.06)</f>
        <v>424</v>
      </c>
      <c r="D18" s="11">
        <v>348.63</v>
      </c>
      <c r="E18" s="11">
        <v>522.94500000000005</v>
      </c>
      <c r="F18" s="7">
        <v>400</v>
      </c>
      <c r="G18" s="11">
        <v>322.85000000000002</v>
      </c>
      <c r="H18" s="11">
        <v>104.7</v>
      </c>
      <c r="I18" s="11">
        <v>415.21</v>
      </c>
      <c r="J18" s="11">
        <v>424.44</v>
      </c>
      <c r="K18" s="11">
        <v>377.61</v>
      </c>
      <c r="L18" s="8">
        <v>0</v>
      </c>
      <c r="M18" s="7"/>
    </row>
    <row r="19" spans="1:13">
      <c r="A19" s="4" t="s">
        <v>765</v>
      </c>
      <c r="B19" s="5" t="s">
        <v>766</v>
      </c>
      <c r="C19" s="7"/>
      <c r="D19" s="11"/>
      <c r="E19" s="11"/>
      <c r="F19" s="7">
        <v>1000</v>
      </c>
      <c r="G19" s="11">
        <v>978.21</v>
      </c>
      <c r="H19" s="11">
        <v>978.21</v>
      </c>
      <c r="I19" s="11">
        <v>1621.56</v>
      </c>
      <c r="J19" s="11">
        <v>1621.57</v>
      </c>
      <c r="K19" s="11">
        <v>1621.57</v>
      </c>
      <c r="L19" s="8">
        <v>0</v>
      </c>
      <c r="M19" s="7"/>
    </row>
    <row r="20" spans="1:13">
      <c r="A20" s="4"/>
      <c r="B20" s="5"/>
      <c r="C20" s="12"/>
      <c r="D20" s="12"/>
      <c r="E20" s="12"/>
      <c r="F20" s="12"/>
      <c r="G20" s="12"/>
      <c r="H20" s="12"/>
      <c r="I20" s="12"/>
      <c r="J20" s="12"/>
      <c r="K20" s="12"/>
      <c r="L20" s="12"/>
      <c r="M20" s="12"/>
    </row>
    <row r="21" spans="1:13">
      <c r="A21" s="4"/>
      <c r="B21" s="5" t="s">
        <v>36</v>
      </c>
      <c r="C21" s="7">
        <f>SUM(C9:C19)</f>
        <v>13906</v>
      </c>
      <c r="D21" s="11">
        <v>6305.67</v>
      </c>
      <c r="E21" s="11">
        <v>9458.5049999999992</v>
      </c>
      <c r="F21" s="7">
        <v>14700</v>
      </c>
      <c r="G21" s="11">
        <v>7426.57</v>
      </c>
      <c r="H21" s="11">
        <v>3273.01</v>
      </c>
      <c r="I21" s="11">
        <v>14813.03</v>
      </c>
      <c r="J21" s="11">
        <v>12894.91</v>
      </c>
      <c r="K21" s="11">
        <v>13766.79</v>
      </c>
      <c r="L21" s="8">
        <v>0</v>
      </c>
      <c r="M21" s="7"/>
    </row>
    <row r="22" spans="1:13">
      <c r="A22" s="9"/>
      <c r="B22" s="9"/>
      <c r="C22" s="10"/>
      <c r="D22" s="10"/>
      <c r="E22" s="10"/>
      <c r="F22" s="10"/>
      <c r="G22" s="10"/>
      <c r="H22" s="10"/>
      <c r="I22" s="10"/>
      <c r="J22" s="10"/>
      <c r="K22" s="10"/>
      <c r="L22" s="10"/>
      <c r="M22" s="10"/>
    </row>
    <row r="23" spans="1:13">
      <c r="A23" s="5"/>
      <c r="B23" s="5"/>
      <c r="C23" s="7"/>
      <c r="D23" s="7"/>
      <c r="E23" s="7"/>
      <c r="F23" s="7"/>
      <c r="G23" s="7"/>
      <c r="H23" s="7"/>
      <c r="I23" s="7"/>
      <c r="J23" s="7"/>
      <c r="K23" s="7"/>
      <c r="L23" s="7"/>
      <c r="M23" s="7"/>
    </row>
    <row r="24" spans="1:13">
      <c r="A24" s="5"/>
      <c r="B24" s="5"/>
      <c r="C24" s="7"/>
      <c r="D24" s="7"/>
      <c r="E24" s="7"/>
      <c r="F24" s="7"/>
      <c r="G24" s="7"/>
      <c r="H24" s="7"/>
      <c r="I24" s="7"/>
      <c r="J24" s="7"/>
      <c r="K24" s="7"/>
      <c r="L24" s="7"/>
      <c r="M24" s="7"/>
    </row>
    <row r="25" spans="1:13">
      <c r="A25" s="5"/>
      <c r="B25" s="5"/>
      <c r="C25" s="7"/>
      <c r="D25" s="7"/>
      <c r="E25" s="7"/>
      <c r="F25" s="7"/>
      <c r="G25" s="7"/>
      <c r="H25" s="7"/>
      <c r="I25" s="7"/>
      <c r="J25" s="7"/>
      <c r="K25" s="7"/>
      <c r="L25" s="7"/>
      <c r="M25" s="7"/>
    </row>
    <row r="26" spans="1:13">
      <c r="A26" s="5"/>
      <c r="B26" s="5"/>
      <c r="C26" s="7"/>
      <c r="D26" s="7"/>
      <c r="E26" s="7"/>
      <c r="F26" s="7"/>
      <c r="G26" s="7"/>
      <c r="H26" s="7"/>
      <c r="I26" s="7"/>
      <c r="J26" s="7"/>
      <c r="K26" s="7"/>
      <c r="L26" s="7"/>
      <c r="M26" s="7"/>
    </row>
    <row r="27" spans="1:13">
      <c r="A27" s="5"/>
      <c r="B27" s="5"/>
      <c r="C27" s="7"/>
      <c r="D27" s="7"/>
      <c r="E27" s="7"/>
      <c r="F27" s="7"/>
      <c r="G27" s="7"/>
      <c r="H27" s="7"/>
      <c r="I27" s="7"/>
      <c r="J27" s="7"/>
      <c r="K27" s="7"/>
      <c r="L27" s="7"/>
      <c r="M27" s="7"/>
    </row>
    <row r="28" spans="1:13">
      <c r="A28" s="5"/>
      <c r="B28" s="5"/>
      <c r="C28" s="7"/>
      <c r="D28" s="7"/>
      <c r="E28" s="7"/>
      <c r="F28" s="7"/>
      <c r="G28" s="7"/>
      <c r="H28" s="7"/>
      <c r="I28" s="7"/>
      <c r="J28" s="7"/>
      <c r="K28" s="7"/>
      <c r="L28" s="7"/>
      <c r="M28" s="7"/>
    </row>
    <row r="29" spans="1:13">
      <c r="A29" s="5"/>
      <c r="B29" s="5"/>
      <c r="C29" s="7"/>
      <c r="D29" s="7"/>
      <c r="E29" s="7"/>
      <c r="F29" s="7"/>
      <c r="G29" s="7"/>
      <c r="H29" s="7"/>
      <c r="I29" s="7"/>
      <c r="J29" s="7"/>
      <c r="K29" s="7"/>
      <c r="L29" s="7"/>
      <c r="M29" s="7"/>
    </row>
    <row r="30" spans="1:13">
      <c r="A30" s="5"/>
      <c r="B30" s="5"/>
      <c r="C30" s="7"/>
      <c r="D30" s="7"/>
      <c r="E30" s="7"/>
      <c r="F30" s="7"/>
      <c r="G30" s="7"/>
      <c r="H30" s="7"/>
      <c r="I30" s="7"/>
      <c r="J30" s="7"/>
      <c r="K30" s="7"/>
      <c r="L30" s="7"/>
      <c r="M30" s="7"/>
    </row>
    <row r="31" spans="1:13">
      <c r="A31" s="5"/>
      <c r="B31" s="5"/>
      <c r="C31" s="7"/>
      <c r="D31" s="7"/>
      <c r="E31" s="7"/>
      <c r="F31" s="7"/>
      <c r="G31" s="7"/>
      <c r="H31" s="7"/>
      <c r="I31" s="7"/>
      <c r="J31" s="7"/>
      <c r="K31" s="7"/>
      <c r="L31" s="7"/>
      <c r="M31" s="7"/>
    </row>
    <row r="32" spans="1:13">
      <c r="A32" s="5"/>
      <c r="B32" s="5"/>
      <c r="C32" s="7"/>
      <c r="D32" s="7"/>
      <c r="E32" s="7"/>
      <c r="F32" s="7"/>
      <c r="G32" s="7"/>
      <c r="H32" s="7"/>
      <c r="I32" s="7"/>
      <c r="J32" s="7"/>
      <c r="K32" s="7"/>
      <c r="L32" s="7"/>
      <c r="M32" s="7"/>
    </row>
    <row r="33" spans="1:13">
      <c r="A33" s="5"/>
      <c r="B33" s="5"/>
      <c r="C33" s="7"/>
      <c r="D33" s="7"/>
      <c r="E33" s="7"/>
      <c r="F33" s="7"/>
      <c r="G33" s="7"/>
      <c r="H33" s="7"/>
      <c r="I33" s="7"/>
      <c r="J33" s="7"/>
      <c r="K33" s="7"/>
      <c r="L33" s="7"/>
      <c r="M33" s="7"/>
    </row>
    <row r="34" spans="1:13">
      <c r="A34" s="5"/>
      <c r="B34" s="5"/>
      <c r="C34" s="7"/>
      <c r="D34" s="7"/>
      <c r="E34" s="7"/>
      <c r="F34" s="7"/>
      <c r="G34" s="7"/>
      <c r="H34" s="7"/>
      <c r="I34" s="7"/>
      <c r="J34" s="7"/>
      <c r="K34" s="7"/>
      <c r="L34" s="7"/>
      <c r="M34" s="7"/>
    </row>
    <row r="35" spans="1:13">
      <c r="A35" s="5"/>
      <c r="B35" s="5"/>
      <c r="C35" s="7"/>
      <c r="D35" s="7"/>
      <c r="E35" s="7"/>
      <c r="F35" s="7"/>
      <c r="G35" s="7"/>
      <c r="H35" s="7"/>
      <c r="I35" s="7"/>
      <c r="J35" s="7"/>
      <c r="K35" s="7"/>
      <c r="L35" s="7"/>
      <c r="M35" s="7"/>
    </row>
    <row r="36" spans="1:13">
      <c r="A36" s="5"/>
      <c r="B36" s="5"/>
      <c r="C36" s="7"/>
      <c r="D36" s="7"/>
      <c r="E36" s="7"/>
      <c r="F36" s="7"/>
      <c r="G36" s="7"/>
      <c r="H36" s="7"/>
      <c r="I36" s="7"/>
      <c r="J36" s="7"/>
      <c r="K36" s="7"/>
      <c r="L36" s="7"/>
      <c r="M36" s="7"/>
    </row>
    <row r="37" spans="1:13">
      <c r="A37" s="5"/>
      <c r="B37" s="5"/>
      <c r="C37" s="7"/>
      <c r="D37" s="7"/>
      <c r="E37" s="7"/>
      <c r="F37" s="7"/>
      <c r="G37" s="7"/>
      <c r="H37" s="7"/>
      <c r="I37" s="7"/>
      <c r="J37" s="7"/>
      <c r="K37" s="7"/>
      <c r="L37" s="7"/>
      <c r="M37" s="7"/>
    </row>
    <row r="38" spans="1:13">
      <c r="A38" s="5"/>
      <c r="B38" s="5"/>
      <c r="C38" s="7"/>
      <c r="D38" s="7"/>
      <c r="E38" s="7"/>
      <c r="F38" s="7"/>
      <c r="G38" s="7"/>
      <c r="H38" s="7"/>
      <c r="I38" s="7"/>
      <c r="J38" s="7"/>
      <c r="K38" s="7"/>
      <c r="L38" s="7"/>
      <c r="M38" s="7"/>
    </row>
    <row r="39" spans="1:13">
      <c r="A39" s="5"/>
      <c r="B39" s="5"/>
      <c r="C39" s="7"/>
      <c r="D39" s="7"/>
      <c r="E39" s="7"/>
      <c r="F39" s="7"/>
      <c r="G39" s="7"/>
      <c r="H39" s="7"/>
      <c r="I39" s="7"/>
      <c r="J39" s="7"/>
      <c r="K39" s="7"/>
      <c r="L39" s="7"/>
      <c r="M39" s="7"/>
    </row>
    <row r="40" spans="1:13">
      <c r="A40" s="5"/>
      <c r="B40" s="5"/>
      <c r="C40" s="7"/>
      <c r="D40" s="7"/>
      <c r="E40" s="7"/>
      <c r="F40" s="7"/>
      <c r="G40" s="7"/>
      <c r="H40" s="7"/>
      <c r="I40" s="7"/>
      <c r="J40" s="7"/>
      <c r="K40" s="7"/>
      <c r="L40" s="7"/>
      <c r="M40" s="7"/>
    </row>
    <row r="41" spans="1:13">
      <c r="A41" s="5"/>
      <c r="B41" s="5"/>
      <c r="C41" s="7"/>
      <c r="D41" s="7"/>
      <c r="E41" s="7"/>
      <c r="F41" s="7"/>
      <c r="G41" s="7"/>
      <c r="H41" s="7"/>
      <c r="I41" s="7"/>
      <c r="J41" s="7"/>
      <c r="K41" s="7"/>
      <c r="L41" s="7"/>
      <c r="M41" s="7"/>
    </row>
    <row r="42" spans="1:13">
      <c r="A42" s="5"/>
      <c r="B42" s="5"/>
      <c r="C42" s="7"/>
      <c r="D42" s="7"/>
      <c r="E42" s="7"/>
      <c r="F42" s="7"/>
      <c r="G42" s="7"/>
      <c r="H42" s="7"/>
      <c r="I42" s="7"/>
      <c r="J42" s="7"/>
      <c r="K42" s="7"/>
      <c r="L42" s="7"/>
      <c r="M42" s="7"/>
    </row>
    <row r="43" spans="1:13">
      <c r="A43" s="5"/>
      <c r="B43" s="5"/>
      <c r="C43" s="7"/>
      <c r="D43" s="7"/>
      <c r="E43" s="7"/>
      <c r="F43" s="7"/>
      <c r="G43" s="7"/>
      <c r="H43" s="7"/>
      <c r="I43" s="7"/>
      <c r="J43" s="7"/>
      <c r="K43" s="7"/>
      <c r="L43" s="7"/>
      <c r="M43" s="7"/>
    </row>
    <row r="44" spans="1:13">
      <c r="A44" s="5"/>
      <c r="B44" s="5"/>
      <c r="C44" s="7"/>
      <c r="D44" s="7"/>
      <c r="E44" s="7"/>
      <c r="F44" s="7"/>
      <c r="G44" s="7"/>
      <c r="H44" s="7"/>
      <c r="I44" s="7"/>
      <c r="J44" s="7"/>
      <c r="K44" s="7"/>
      <c r="L44" s="7"/>
      <c r="M44" s="7"/>
    </row>
    <row r="45" spans="1:13">
      <c r="A45" s="5"/>
      <c r="B45" s="5"/>
      <c r="C45" s="7"/>
      <c r="D45" s="7"/>
      <c r="E45" s="7"/>
      <c r="F45" s="7"/>
      <c r="G45" s="7"/>
      <c r="H45" s="7"/>
      <c r="I45" s="7"/>
      <c r="J45" s="7"/>
      <c r="K45" s="7"/>
      <c r="L45" s="7"/>
      <c r="M45" s="7"/>
    </row>
    <row r="46" spans="1:13">
      <c r="A46" s="5"/>
      <c r="B46" s="5"/>
      <c r="C46" s="7"/>
      <c r="D46" s="7"/>
      <c r="E46" s="7"/>
      <c r="F46" s="7"/>
      <c r="G46" s="7"/>
      <c r="H46" s="7"/>
      <c r="I46" s="7"/>
      <c r="J46" s="7"/>
      <c r="K46" s="7"/>
      <c r="L46" s="7"/>
      <c r="M46" s="7"/>
    </row>
    <row r="47" spans="1:13">
      <c r="A47" s="5"/>
      <c r="B47" s="5"/>
      <c r="C47" s="7"/>
      <c r="D47" s="7"/>
      <c r="E47" s="7"/>
      <c r="F47" s="7"/>
      <c r="G47" s="7"/>
      <c r="H47" s="7"/>
      <c r="I47" s="7"/>
      <c r="J47" s="7"/>
      <c r="K47" s="7"/>
      <c r="L47" s="7"/>
      <c r="M47" s="7"/>
    </row>
    <row r="48" spans="1:13">
      <c r="A48" s="5"/>
      <c r="B48" s="5"/>
      <c r="C48" s="7"/>
      <c r="D48" s="7"/>
      <c r="E48" s="7"/>
      <c r="F48" s="7"/>
      <c r="G48" s="7"/>
      <c r="H48" s="7"/>
      <c r="I48" s="7"/>
      <c r="J48" s="7"/>
      <c r="K48" s="7"/>
      <c r="L48" s="7"/>
      <c r="M48" s="7"/>
    </row>
    <row r="49" spans="1:13">
      <c r="A49" s="5"/>
      <c r="B49" s="5"/>
      <c r="C49" s="7"/>
      <c r="D49" s="7"/>
      <c r="E49" s="7"/>
      <c r="F49" s="7"/>
      <c r="G49" s="7"/>
      <c r="H49" s="7"/>
      <c r="I49" s="7"/>
      <c r="J49" s="7"/>
      <c r="K49" s="7"/>
      <c r="L49" s="7"/>
      <c r="M49" s="7"/>
    </row>
    <row r="50" spans="1:13">
      <c r="A50" s="5"/>
      <c r="B50" s="5"/>
      <c r="C50" s="7"/>
      <c r="D50" s="7"/>
      <c r="E50" s="7"/>
      <c r="F50" s="7"/>
      <c r="G50" s="7"/>
      <c r="H50" s="7"/>
      <c r="I50" s="7"/>
      <c r="J50" s="7"/>
      <c r="K50" s="7"/>
      <c r="L50" s="7"/>
      <c r="M50" s="7"/>
    </row>
  </sheetData>
  <mergeCells count="4">
    <mergeCell ref="A1:M1"/>
    <mergeCell ref="A2:M2"/>
    <mergeCell ref="A3:M3"/>
    <mergeCell ref="A8:M8"/>
  </mergeCells>
  <pageMargins left="0.75" right="0.75" top="0.75" bottom="0.75" header="0.03" footer="0.03"/>
  <pageSetup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M51"/>
  <sheetViews>
    <sheetView workbookViewId="0">
      <selection activeCell="I5" sqref="I5"/>
    </sheetView>
  </sheetViews>
  <sheetFormatPr defaultRowHeight="12.75"/>
  <cols>
    <col min="1" max="1" width="19.83203125" customWidth="1"/>
    <col min="2" max="2" width="32.83203125" customWidth="1"/>
    <col min="3" max="3" width="12.6640625" customWidth="1"/>
    <col min="4" max="4" width="9.33203125" customWidth="1"/>
    <col min="5" max="5" width="9.83203125" customWidth="1"/>
    <col min="6" max="11" width="14.5" customWidth="1"/>
    <col min="12" max="12" width="11.5" customWidth="1"/>
    <col min="13" max="13" width="70.5" customWidth="1"/>
  </cols>
  <sheetData>
    <row r="1" spans="1:13" ht="13.5">
      <c r="A1" s="44" t="s">
        <v>0</v>
      </c>
      <c r="B1" s="44"/>
      <c r="C1" s="44"/>
      <c r="D1" s="44"/>
      <c r="E1" s="44"/>
      <c r="F1" s="44"/>
      <c r="G1" s="44"/>
      <c r="H1" s="44"/>
      <c r="I1" s="44"/>
      <c r="J1" s="44"/>
      <c r="K1" s="44"/>
      <c r="L1" s="44"/>
      <c r="M1" s="44"/>
    </row>
    <row r="2" spans="1:13">
      <c r="A2" s="45" t="s">
        <v>767</v>
      </c>
      <c r="B2" s="45"/>
      <c r="C2" s="45"/>
      <c r="D2" s="45"/>
      <c r="E2" s="45"/>
      <c r="F2" s="45"/>
      <c r="G2" s="45"/>
      <c r="H2" s="45"/>
      <c r="I2" s="45"/>
      <c r="J2" s="45"/>
      <c r="K2" s="45"/>
      <c r="L2" s="45"/>
      <c r="M2" s="45"/>
    </row>
    <row r="3" spans="1:13">
      <c r="A3" s="45" t="s">
        <v>2</v>
      </c>
      <c r="B3" s="45"/>
      <c r="C3" s="45"/>
      <c r="D3" s="45"/>
      <c r="E3" s="45"/>
      <c r="F3" s="45"/>
      <c r="G3" s="45"/>
      <c r="H3" s="45"/>
      <c r="I3" s="45"/>
      <c r="J3" s="45"/>
      <c r="K3" s="45"/>
      <c r="L3" s="45"/>
      <c r="M3" s="45"/>
    </row>
    <row r="4" spans="1:13">
      <c r="C4" s="1" t="s">
        <v>3</v>
      </c>
      <c r="D4" s="1" t="s">
        <v>4</v>
      </c>
      <c r="E4" s="1" t="s">
        <v>5</v>
      </c>
      <c r="F4" s="1" t="s">
        <v>6</v>
      </c>
      <c r="G4" s="1" t="s">
        <v>7</v>
      </c>
      <c r="H4" s="1" t="s">
        <v>7</v>
      </c>
      <c r="I4" s="3" t="s">
        <v>7</v>
      </c>
      <c r="J4" s="3" t="s">
        <v>7</v>
      </c>
      <c r="K4" s="3" t="s">
        <v>7</v>
      </c>
    </row>
    <row r="5" spans="1:13">
      <c r="C5" s="2" t="s">
        <v>8</v>
      </c>
      <c r="D5" s="1" t="s">
        <v>9</v>
      </c>
      <c r="E5" s="1" t="s">
        <v>7</v>
      </c>
      <c r="F5" s="1" t="s">
        <v>10</v>
      </c>
      <c r="G5" s="1" t="s">
        <v>11</v>
      </c>
      <c r="H5" s="1" t="s">
        <v>12</v>
      </c>
      <c r="I5" s="3" t="s">
        <v>13</v>
      </c>
      <c r="J5" s="3" t="s">
        <v>14</v>
      </c>
      <c r="K5" s="3" t="s">
        <v>15</v>
      </c>
      <c r="L5" s="1" t="s">
        <v>16</v>
      </c>
    </row>
    <row r="6" spans="1:13">
      <c r="C6" s="2" t="s">
        <v>17</v>
      </c>
      <c r="D6" s="3" t="s">
        <v>18</v>
      </c>
      <c r="E6" s="3" t="s">
        <v>19</v>
      </c>
      <c r="F6" s="3" t="s">
        <v>17</v>
      </c>
      <c r="G6" s="3" t="s">
        <v>20</v>
      </c>
      <c r="H6" s="3" t="s">
        <v>20</v>
      </c>
      <c r="I6" s="3" t="s">
        <v>20</v>
      </c>
      <c r="J6" s="3" t="s">
        <v>20</v>
      </c>
      <c r="K6" s="3" t="s">
        <v>20</v>
      </c>
      <c r="L6" s="3" t="s">
        <v>21</v>
      </c>
      <c r="M6" s="3" t="s">
        <v>22</v>
      </c>
    </row>
    <row r="7" spans="1:13">
      <c r="A7" s="9"/>
      <c r="B7" s="9"/>
      <c r="C7" s="10"/>
      <c r="D7" s="10"/>
      <c r="E7" s="10"/>
      <c r="F7" s="10"/>
      <c r="G7" s="10"/>
      <c r="H7" s="10"/>
      <c r="I7" s="10"/>
      <c r="J7" s="10"/>
      <c r="K7" s="10"/>
      <c r="L7" s="10"/>
      <c r="M7" s="10"/>
    </row>
    <row r="8" spans="1:13">
      <c r="A8" s="46" t="s">
        <v>25</v>
      </c>
      <c r="B8" s="47"/>
      <c r="C8" s="47"/>
      <c r="D8" s="47"/>
      <c r="E8" s="47"/>
      <c r="F8" s="47"/>
      <c r="G8" s="47"/>
      <c r="H8" s="47"/>
      <c r="I8" s="47"/>
      <c r="J8" s="47"/>
      <c r="K8" s="47"/>
      <c r="L8" s="47"/>
      <c r="M8" s="47"/>
    </row>
    <row r="9" spans="1:13">
      <c r="A9" s="4" t="s">
        <v>768</v>
      </c>
      <c r="B9" s="5" t="s">
        <v>769</v>
      </c>
      <c r="C9" s="7">
        <v>500</v>
      </c>
      <c r="D9" s="7"/>
      <c r="E9" s="11"/>
      <c r="F9" s="7">
        <v>100</v>
      </c>
      <c r="G9" s="7"/>
      <c r="H9" s="7"/>
      <c r="I9" s="7"/>
      <c r="J9" s="7"/>
      <c r="K9" s="11">
        <v>47.74</v>
      </c>
      <c r="L9" s="8">
        <v>0</v>
      </c>
      <c r="M9" s="7" t="s">
        <v>770</v>
      </c>
    </row>
    <row r="10" spans="1:13">
      <c r="A10" s="4" t="s">
        <v>771</v>
      </c>
      <c r="B10" s="5" t="s">
        <v>772</v>
      </c>
      <c r="C10" s="7"/>
      <c r="D10" s="11">
        <v>27.18</v>
      </c>
      <c r="E10" s="11">
        <v>40.770000000000003</v>
      </c>
      <c r="F10" s="7">
        <v>130</v>
      </c>
      <c r="G10" s="11">
        <v>108.72</v>
      </c>
      <c r="H10" s="11">
        <v>126.84</v>
      </c>
      <c r="I10" s="11">
        <v>170.86</v>
      </c>
      <c r="J10" s="11">
        <v>112.84</v>
      </c>
      <c r="K10" s="11">
        <v>631.04</v>
      </c>
      <c r="L10" s="8">
        <v>0</v>
      </c>
      <c r="M10" s="7"/>
    </row>
    <row r="11" spans="1:13">
      <c r="A11" s="4" t="s">
        <v>773</v>
      </c>
      <c r="B11" s="5" t="s">
        <v>774</v>
      </c>
      <c r="C11" s="7"/>
      <c r="D11" s="11">
        <v>470.08</v>
      </c>
      <c r="E11" s="11">
        <v>705.12</v>
      </c>
      <c r="F11" s="7"/>
      <c r="G11" s="7"/>
      <c r="H11" s="7"/>
      <c r="I11" s="7"/>
      <c r="J11" s="7"/>
      <c r="K11" s="7"/>
      <c r="L11" s="8">
        <v>0</v>
      </c>
      <c r="M11" s="7"/>
    </row>
    <row r="12" spans="1:13">
      <c r="A12" s="4" t="s">
        <v>775</v>
      </c>
      <c r="B12" s="5" t="s">
        <v>776</v>
      </c>
      <c r="C12" s="7">
        <v>3000</v>
      </c>
      <c r="D12" s="11">
        <v>1164.2</v>
      </c>
      <c r="E12" s="11">
        <v>1746.3</v>
      </c>
      <c r="F12" s="7">
        <v>3500</v>
      </c>
      <c r="G12" s="11">
        <v>-432.39</v>
      </c>
      <c r="H12" s="11">
        <v>3417.99</v>
      </c>
      <c r="I12" s="11">
        <v>300</v>
      </c>
      <c r="J12" s="11">
        <v>549.14</v>
      </c>
      <c r="K12" s="11">
        <v>1306.96</v>
      </c>
      <c r="L12" s="8">
        <v>0</v>
      </c>
      <c r="M12" s="7" t="s">
        <v>777</v>
      </c>
    </row>
    <row r="13" spans="1:13">
      <c r="A13" s="4" t="s">
        <v>778</v>
      </c>
      <c r="B13" s="5" t="s">
        <v>779</v>
      </c>
      <c r="C13" s="7"/>
      <c r="D13" s="7"/>
      <c r="E13" s="11"/>
      <c r="F13" s="7"/>
      <c r="G13" s="7"/>
      <c r="H13" s="7"/>
      <c r="I13" s="7"/>
      <c r="J13" s="7"/>
      <c r="K13" s="11">
        <v>69.28</v>
      </c>
      <c r="L13" s="8">
        <v>0</v>
      </c>
      <c r="M13" s="7"/>
    </row>
    <row r="14" spans="1:13">
      <c r="A14" s="4" t="s">
        <v>780</v>
      </c>
      <c r="B14" s="5" t="s">
        <v>781</v>
      </c>
      <c r="C14" s="7">
        <v>400</v>
      </c>
      <c r="D14" s="11"/>
      <c r="E14" s="11"/>
      <c r="F14" s="7">
        <v>750</v>
      </c>
      <c r="G14" s="11">
        <v>1028.97</v>
      </c>
      <c r="H14" s="11">
        <v>62.28</v>
      </c>
      <c r="I14" s="7"/>
      <c r="J14" s="7"/>
      <c r="K14" s="7"/>
      <c r="L14" s="8">
        <v>0</v>
      </c>
      <c r="M14" s="7" t="s">
        <v>782</v>
      </c>
    </row>
    <row r="15" spans="1:13">
      <c r="A15" s="4" t="s">
        <v>783</v>
      </c>
      <c r="B15" s="5" t="s">
        <v>784</v>
      </c>
      <c r="C15" s="7">
        <v>2000</v>
      </c>
      <c r="D15" s="11">
        <v>872.5</v>
      </c>
      <c r="E15" s="11">
        <v>1308.75</v>
      </c>
      <c r="F15" s="7">
        <v>1700</v>
      </c>
      <c r="G15" s="11">
        <v>1358.92</v>
      </c>
      <c r="H15" s="11">
        <v>1131.0999999999999</v>
      </c>
      <c r="I15" s="11">
        <v>1564.81</v>
      </c>
      <c r="J15" s="11">
        <v>1135</v>
      </c>
      <c r="K15" s="11">
        <v>776.1</v>
      </c>
      <c r="L15" s="8">
        <v>0</v>
      </c>
      <c r="M15" s="7" t="s">
        <v>785</v>
      </c>
    </row>
    <row r="16" spans="1:13">
      <c r="A16" s="4" t="s">
        <v>786</v>
      </c>
      <c r="B16" s="5" t="s">
        <v>787</v>
      </c>
      <c r="C16" s="7">
        <v>1000</v>
      </c>
      <c r="D16" s="11"/>
      <c r="E16" s="11"/>
      <c r="F16" s="7">
        <v>1000</v>
      </c>
      <c r="G16" s="11">
        <v>1544.27</v>
      </c>
      <c r="H16" s="7"/>
      <c r="I16" s="11">
        <v>561.61</v>
      </c>
      <c r="J16" s="11">
        <v>91.27</v>
      </c>
      <c r="K16" s="7"/>
      <c r="L16" s="8">
        <v>0</v>
      </c>
      <c r="M16" s="7"/>
    </row>
    <row r="17" spans="1:13">
      <c r="A17" s="4" t="s">
        <v>788</v>
      </c>
      <c r="B17" s="5" t="s">
        <v>789</v>
      </c>
      <c r="C17" s="7">
        <v>600</v>
      </c>
      <c r="D17" s="11"/>
      <c r="E17" s="11"/>
      <c r="F17" s="7">
        <v>750</v>
      </c>
      <c r="G17" s="11">
        <v>280</v>
      </c>
      <c r="H17" s="7"/>
      <c r="I17" s="7"/>
      <c r="J17" s="7"/>
      <c r="K17" s="7"/>
      <c r="L17" s="8">
        <v>0</v>
      </c>
      <c r="M17" s="7" t="s">
        <v>790</v>
      </c>
    </row>
    <row r="18" spans="1:13">
      <c r="A18" s="4" t="s">
        <v>791</v>
      </c>
      <c r="B18" s="5" t="s">
        <v>792</v>
      </c>
      <c r="C18" s="7">
        <f>SUM(F18*1.06)</f>
        <v>16430</v>
      </c>
      <c r="D18" s="11">
        <v>13048.76</v>
      </c>
      <c r="E18" s="11">
        <v>19573.14</v>
      </c>
      <c r="F18" s="7">
        <v>15500</v>
      </c>
      <c r="G18" s="11">
        <v>19114.03</v>
      </c>
      <c r="H18" s="11">
        <v>12464.58</v>
      </c>
      <c r="I18" s="11">
        <v>10112.94</v>
      </c>
      <c r="J18" s="11">
        <v>10784.95</v>
      </c>
      <c r="K18" s="11">
        <v>9886.99</v>
      </c>
      <c r="L18" s="8">
        <v>0</v>
      </c>
      <c r="M18" s="7"/>
    </row>
    <row r="19" spans="1:13">
      <c r="A19" s="4" t="s">
        <v>793</v>
      </c>
      <c r="B19" s="5" t="s">
        <v>794</v>
      </c>
      <c r="C19" s="7">
        <f>SUM(F19*1.06)</f>
        <v>1272</v>
      </c>
      <c r="D19" s="11">
        <v>1029.4000000000001</v>
      </c>
      <c r="E19" s="11">
        <v>1544.1</v>
      </c>
      <c r="F19" s="7">
        <v>1200</v>
      </c>
      <c r="G19" s="11">
        <v>1530.53</v>
      </c>
      <c r="H19" s="11">
        <v>998.97</v>
      </c>
      <c r="I19" s="11">
        <v>768.38</v>
      </c>
      <c r="J19" s="11">
        <v>843.01</v>
      </c>
      <c r="K19" s="11">
        <v>718.04</v>
      </c>
      <c r="L19" s="8">
        <v>0</v>
      </c>
      <c r="M19" s="7"/>
    </row>
    <row r="20" spans="1:13">
      <c r="A20" s="4" t="s">
        <v>795</v>
      </c>
      <c r="B20" s="5" t="s">
        <v>796</v>
      </c>
      <c r="C20" s="7"/>
      <c r="D20" s="7"/>
      <c r="E20" s="11"/>
      <c r="F20" s="7"/>
      <c r="G20" s="11">
        <v>1531.25</v>
      </c>
      <c r="H20" s="11">
        <v>1849.22</v>
      </c>
      <c r="I20" s="11">
        <v>1849.22</v>
      </c>
      <c r="J20" s="11">
        <v>1849.21</v>
      </c>
      <c r="K20" s="11">
        <v>1849.22</v>
      </c>
      <c r="L20" s="8">
        <v>0</v>
      </c>
      <c r="M20" s="7"/>
    </row>
    <row r="21" spans="1:13">
      <c r="A21" s="4"/>
      <c r="B21" s="5"/>
      <c r="C21" s="12"/>
      <c r="D21" s="12"/>
      <c r="E21" s="12"/>
      <c r="F21" s="12"/>
      <c r="G21" s="12"/>
      <c r="H21" s="12"/>
      <c r="I21" s="12"/>
      <c r="J21" s="12"/>
      <c r="K21" s="12"/>
      <c r="L21" s="12"/>
      <c r="M21" s="12"/>
    </row>
    <row r="22" spans="1:13">
      <c r="A22" s="4"/>
      <c r="B22" s="5" t="s">
        <v>36</v>
      </c>
      <c r="C22" s="7">
        <f>SUM(C9:C21)</f>
        <v>25202</v>
      </c>
      <c r="D22" s="11">
        <v>16612.12</v>
      </c>
      <c r="E22" s="11">
        <v>24918.18</v>
      </c>
      <c r="F22" s="7">
        <f>SUM(F9:F20)</f>
        <v>24630</v>
      </c>
      <c r="G22" s="11">
        <v>26064.3</v>
      </c>
      <c r="H22" s="11">
        <v>20050.98</v>
      </c>
      <c r="I22" s="11">
        <v>15327.82</v>
      </c>
      <c r="J22" s="11">
        <v>15365.42</v>
      </c>
      <c r="K22" s="11">
        <v>15285.37</v>
      </c>
      <c r="L22" s="8">
        <v>0</v>
      </c>
      <c r="M22" s="7"/>
    </row>
    <row r="23" spans="1:13">
      <c r="A23" s="9"/>
      <c r="B23" s="9"/>
      <c r="C23" s="10"/>
      <c r="D23" s="10"/>
      <c r="E23" s="10"/>
      <c r="F23" s="10"/>
      <c r="G23" s="10"/>
      <c r="H23" s="10"/>
      <c r="I23" s="10"/>
      <c r="J23" s="10"/>
      <c r="K23" s="10"/>
      <c r="L23" s="10"/>
      <c r="M23" s="10"/>
    </row>
    <row r="24" spans="1:13">
      <c r="A24" s="5"/>
      <c r="B24" s="5"/>
      <c r="C24" s="7"/>
      <c r="D24" s="7"/>
      <c r="E24" s="7"/>
      <c r="F24" s="7"/>
      <c r="G24" s="7"/>
      <c r="H24" s="7"/>
      <c r="I24" s="7"/>
      <c r="J24" s="7"/>
      <c r="K24" s="7"/>
      <c r="L24" s="7"/>
      <c r="M24" s="7"/>
    </row>
    <row r="25" spans="1:13">
      <c r="A25" s="5"/>
      <c r="B25" s="5"/>
      <c r="C25" s="7"/>
      <c r="D25" s="7"/>
      <c r="E25" s="7"/>
      <c r="F25" s="7"/>
      <c r="G25" s="7"/>
      <c r="H25" s="7"/>
      <c r="I25" s="7"/>
      <c r="J25" s="7"/>
      <c r="K25" s="7"/>
      <c r="L25" s="7"/>
      <c r="M25" s="7"/>
    </row>
    <row r="26" spans="1:13">
      <c r="A26" s="5"/>
      <c r="B26" s="5"/>
      <c r="C26" s="7"/>
      <c r="D26" s="7"/>
      <c r="E26" s="7"/>
      <c r="F26" s="7"/>
      <c r="G26" s="7"/>
      <c r="H26" s="7"/>
      <c r="I26" s="7"/>
      <c r="J26" s="7"/>
      <c r="K26" s="7"/>
      <c r="L26" s="7"/>
      <c r="M26" s="7"/>
    </row>
    <row r="27" spans="1:13">
      <c r="A27" s="5"/>
      <c r="B27" s="5"/>
      <c r="C27" s="7"/>
      <c r="D27" s="7"/>
      <c r="E27" s="7"/>
      <c r="F27" s="7"/>
      <c r="G27" s="7"/>
      <c r="H27" s="7"/>
      <c r="I27" s="7"/>
      <c r="J27" s="7"/>
      <c r="K27" s="7"/>
      <c r="L27" s="7"/>
      <c r="M27" s="7"/>
    </row>
    <row r="28" spans="1:13">
      <c r="A28" s="5"/>
      <c r="B28" s="5"/>
      <c r="C28" s="7"/>
      <c r="D28" s="7"/>
      <c r="E28" s="7"/>
      <c r="F28" s="7"/>
      <c r="G28" s="7"/>
      <c r="H28" s="7"/>
      <c r="I28" s="7"/>
      <c r="J28" s="7"/>
      <c r="K28" s="7"/>
      <c r="L28" s="7"/>
      <c r="M28" s="7"/>
    </row>
    <row r="29" spans="1:13">
      <c r="A29" s="5"/>
      <c r="B29" s="5"/>
      <c r="C29" s="7"/>
      <c r="D29" s="7"/>
      <c r="E29" s="7"/>
      <c r="F29" s="7"/>
      <c r="G29" s="7"/>
      <c r="H29" s="7"/>
      <c r="I29" s="7"/>
      <c r="J29" s="7"/>
      <c r="K29" s="7"/>
      <c r="L29" s="7"/>
      <c r="M29" s="7"/>
    </row>
    <row r="30" spans="1:13">
      <c r="A30" s="5"/>
      <c r="B30" s="5"/>
      <c r="C30" s="7"/>
      <c r="D30" s="7"/>
      <c r="E30" s="7"/>
      <c r="F30" s="7"/>
      <c r="G30" s="7"/>
      <c r="H30" s="7"/>
      <c r="I30" s="7"/>
      <c r="J30" s="7"/>
      <c r="K30" s="7"/>
      <c r="L30" s="7"/>
      <c r="M30" s="7"/>
    </row>
    <row r="31" spans="1:13">
      <c r="A31" s="5"/>
      <c r="B31" s="5"/>
      <c r="C31" s="7"/>
      <c r="D31" s="7"/>
      <c r="E31" s="7"/>
      <c r="F31" s="7"/>
      <c r="G31" s="7"/>
      <c r="H31" s="7"/>
      <c r="I31" s="7"/>
      <c r="J31" s="7"/>
      <c r="K31" s="7"/>
      <c r="L31" s="7"/>
      <c r="M31" s="7"/>
    </row>
    <row r="32" spans="1:13">
      <c r="A32" s="5"/>
      <c r="B32" s="5"/>
      <c r="C32" s="7"/>
      <c r="D32" s="7"/>
      <c r="E32" s="7"/>
      <c r="F32" s="7"/>
      <c r="G32" s="7"/>
      <c r="H32" s="7"/>
      <c r="I32" s="7"/>
      <c r="J32" s="7"/>
      <c r="K32" s="7"/>
      <c r="L32" s="7"/>
      <c r="M32" s="7"/>
    </row>
    <row r="33" spans="1:13">
      <c r="A33" s="5"/>
      <c r="B33" s="5"/>
      <c r="C33" s="7"/>
      <c r="D33" s="7"/>
      <c r="E33" s="7"/>
      <c r="F33" s="7"/>
      <c r="G33" s="7"/>
      <c r="H33" s="7"/>
      <c r="I33" s="7"/>
      <c r="J33" s="7"/>
      <c r="K33" s="7"/>
      <c r="L33" s="7"/>
      <c r="M33" s="7"/>
    </row>
    <row r="34" spans="1:13">
      <c r="A34" s="5"/>
      <c r="B34" s="5"/>
      <c r="C34" s="7"/>
      <c r="D34" s="7"/>
      <c r="E34" s="7"/>
      <c r="F34" s="7"/>
      <c r="G34" s="7"/>
      <c r="H34" s="7"/>
      <c r="I34" s="7"/>
      <c r="J34" s="7"/>
      <c r="K34" s="7"/>
      <c r="L34" s="7"/>
      <c r="M34" s="7"/>
    </row>
    <row r="35" spans="1:13">
      <c r="A35" s="5"/>
      <c r="B35" s="5"/>
      <c r="C35" s="7"/>
      <c r="D35" s="7"/>
      <c r="E35" s="7"/>
      <c r="F35" s="7"/>
      <c r="G35" s="7"/>
      <c r="H35" s="7"/>
      <c r="I35" s="7"/>
      <c r="J35" s="7"/>
      <c r="K35" s="7"/>
      <c r="L35" s="7"/>
      <c r="M35" s="7"/>
    </row>
    <row r="36" spans="1:13">
      <c r="A36" s="5"/>
      <c r="B36" s="5"/>
      <c r="C36" s="7"/>
      <c r="D36" s="7"/>
      <c r="E36" s="7"/>
      <c r="F36" s="7"/>
      <c r="G36" s="7"/>
      <c r="H36" s="7"/>
      <c r="I36" s="7"/>
      <c r="J36" s="7"/>
      <c r="K36" s="7"/>
      <c r="L36" s="7"/>
      <c r="M36" s="7"/>
    </row>
    <row r="37" spans="1:13">
      <c r="A37" s="5"/>
      <c r="B37" s="5"/>
      <c r="C37" s="7"/>
      <c r="D37" s="7"/>
      <c r="E37" s="7"/>
      <c r="F37" s="7"/>
      <c r="G37" s="7"/>
      <c r="H37" s="7"/>
      <c r="I37" s="7"/>
      <c r="J37" s="7"/>
      <c r="K37" s="7"/>
      <c r="L37" s="7"/>
      <c r="M37" s="7"/>
    </row>
    <row r="38" spans="1:13">
      <c r="A38" s="5"/>
      <c r="B38" s="5"/>
      <c r="C38" s="7"/>
      <c r="D38" s="7"/>
      <c r="E38" s="7"/>
      <c r="F38" s="7"/>
      <c r="G38" s="7"/>
      <c r="H38" s="7"/>
      <c r="I38" s="7"/>
      <c r="J38" s="7"/>
      <c r="K38" s="7"/>
      <c r="L38" s="7"/>
      <c r="M38" s="7"/>
    </row>
    <row r="39" spans="1:13">
      <c r="A39" s="5"/>
      <c r="B39" s="5"/>
      <c r="C39" s="7"/>
      <c r="D39" s="7"/>
      <c r="E39" s="7"/>
      <c r="F39" s="7"/>
      <c r="G39" s="7"/>
      <c r="H39" s="7"/>
      <c r="I39" s="7"/>
      <c r="J39" s="7"/>
      <c r="K39" s="7"/>
      <c r="L39" s="7"/>
      <c r="M39" s="7"/>
    </row>
    <row r="40" spans="1:13">
      <c r="A40" s="5"/>
      <c r="B40" s="5"/>
      <c r="C40" s="7"/>
      <c r="D40" s="7"/>
      <c r="E40" s="7"/>
      <c r="F40" s="7"/>
      <c r="G40" s="7"/>
      <c r="H40" s="7"/>
      <c r="I40" s="7"/>
      <c r="J40" s="7"/>
      <c r="K40" s="7"/>
      <c r="L40" s="7"/>
      <c r="M40" s="7"/>
    </row>
    <row r="41" spans="1:13">
      <c r="A41" s="5"/>
      <c r="B41" s="5"/>
      <c r="C41" s="7"/>
      <c r="D41" s="7"/>
      <c r="E41" s="7"/>
      <c r="F41" s="7"/>
      <c r="G41" s="7"/>
      <c r="H41" s="7"/>
      <c r="I41" s="7"/>
      <c r="J41" s="7"/>
      <c r="K41" s="7"/>
      <c r="L41" s="7"/>
      <c r="M41" s="7"/>
    </row>
    <row r="42" spans="1:13">
      <c r="A42" s="5"/>
      <c r="B42" s="5"/>
      <c r="C42" s="7"/>
      <c r="D42" s="7"/>
      <c r="E42" s="7"/>
      <c r="F42" s="7"/>
      <c r="G42" s="7"/>
      <c r="H42" s="7"/>
      <c r="I42" s="7"/>
      <c r="J42" s="7"/>
      <c r="K42" s="7"/>
      <c r="L42" s="7"/>
      <c r="M42" s="7"/>
    </row>
    <row r="43" spans="1:13">
      <c r="A43" s="5"/>
      <c r="B43" s="5"/>
      <c r="C43" s="7"/>
      <c r="D43" s="7"/>
      <c r="E43" s="7"/>
      <c r="F43" s="7"/>
      <c r="G43" s="7"/>
      <c r="H43" s="7"/>
      <c r="I43" s="7"/>
      <c r="J43" s="7"/>
      <c r="K43" s="7"/>
      <c r="L43" s="7"/>
      <c r="M43" s="7"/>
    </row>
    <row r="44" spans="1:13">
      <c r="A44" s="5"/>
      <c r="B44" s="5"/>
      <c r="C44" s="7"/>
      <c r="D44" s="7"/>
      <c r="E44" s="7"/>
      <c r="F44" s="7"/>
      <c r="G44" s="7"/>
      <c r="H44" s="7"/>
      <c r="I44" s="7"/>
      <c r="J44" s="7"/>
      <c r="K44" s="7"/>
      <c r="L44" s="7"/>
      <c r="M44" s="7"/>
    </row>
    <row r="45" spans="1:13">
      <c r="A45" s="5"/>
      <c r="B45" s="5"/>
      <c r="C45" s="7"/>
      <c r="D45" s="7"/>
      <c r="E45" s="7"/>
      <c r="F45" s="7"/>
      <c r="G45" s="7"/>
      <c r="H45" s="7"/>
      <c r="I45" s="7"/>
      <c r="J45" s="7"/>
      <c r="K45" s="7"/>
      <c r="L45" s="7"/>
      <c r="M45" s="7"/>
    </row>
    <row r="46" spans="1:13">
      <c r="A46" s="5"/>
      <c r="B46" s="5"/>
      <c r="C46" s="7"/>
      <c r="D46" s="7"/>
      <c r="E46" s="7"/>
      <c r="F46" s="7"/>
      <c r="G46" s="7"/>
      <c r="H46" s="7"/>
      <c r="I46" s="7"/>
      <c r="J46" s="7"/>
      <c r="K46" s="7"/>
      <c r="L46" s="7"/>
      <c r="M46" s="7"/>
    </row>
    <row r="47" spans="1:13">
      <c r="A47" s="5"/>
      <c r="B47" s="5"/>
      <c r="C47" s="7"/>
      <c r="D47" s="7"/>
      <c r="E47" s="7"/>
      <c r="F47" s="7"/>
      <c r="G47" s="7"/>
      <c r="H47" s="7"/>
      <c r="I47" s="7"/>
      <c r="J47" s="7"/>
      <c r="K47" s="7"/>
      <c r="L47" s="7"/>
      <c r="M47" s="7"/>
    </row>
    <row r="48" spans="1:13">
      <c r="A48" s="5"/>
      <c r="B48" s="5"/>
      <c r="C48" s="7"/>
      <c r="D48" s="7"/>
      <c r="E48" s="7"/>
      <c r="F48" s="7"/>
      <c r="G48" s="7"/>
      <c r="H48" s="7"/>
      <c r="I48" s="7"/>
      <c r="J48" s="7"/>
      <c r="K48" s="7"/>
      <c r="L48" s="7"/>
      <c r="M48" s="7"/>
    </row>
    <row r="49" spans="1:13">
      <c r="A49" s="5"/>
      <c r="B49" s="5"/>
      <c r="C49" s="7"/>
      <c r="D49" s="7"/>
      <c r="E49" s="7"/>
      <c r="F49" s="7"/>
      <c r="G49" s="7"/>
      <c r="H49" s="7"/>
      <c r="I49" s="7"/>
      <c r="J49" s="7"/>
      <c r="K49" s="7"/>
      <c r="L49" s="7"/>
      <c r="M49" s="7"/>
    </row>
    <row r="50" spans="1:13">
      <c r="A50" s="5"/>
      <c r="B50" s="5"/>
      <c r="C50" s="7"/>
      <c r="D50" s="7"/>
      <c r="E50" s="7"/>
      <c r="F50" s="7"/>
      <c r="G50" s="7"/>
      <c r="H50" s="7"/>
      <c r="I50" s="7"/>
      <c r="J50" s="7"/>
      <c r="K50" s="7"/>
      <c r="L50" s="7"/>
      <c r="M50" s="7"/>
    </row>
    <row r="51" spans="1:13">
      <c r="A51" s="5"/>
      <c r="B51" s="5"/>
      <c r="C51" s="7"/>
      <c r="D51" s="7"/>
      <c r="E51" s="7"/>
      <c r="F51" s="7"/>
      <c r="G51" s="7"/>
      <c r="H51" s="7"/>
      <c r="I51" s="7"/>
      <c r="J51" s="7"/>
      <c r="K51" s="7"/>
      <c r="L51" s="7"/>
      <c r="M51" s="7"/>
    </row>
  </sheetData>
  <mergeCells count="4">
    <mergeCell ref="A1:M1"/>
    <mergeCell ref="A2:M2"/>
    <mergeCell ref="A3:M3"/>
    <mergeCell ref="A8:M8"/>
  </mergeCells>
  <pageMargins left="0.75" right="0.75" top="0.75" bottom="0.75" header="0.03" footer="0.03"/>
  <pageSetup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M50"/>
  <sheetViews>
    <sheetView workbookViewId="0">
      <selection activeCell="I5" sqref="I5"/>
    </sheetView>
  </sheetViews>
  <sheetFormatPr defaultRowHeight="12.75"/>
  <cols>
    <col min="1" max="1" width="20.6640625" customWidth="1"/>
    <col min="2" max="2" width="33.83203125" customWidth="1"/>
    <col min="3" max="3" width="12.6640625" customWidth="1"/>
    <col min="4" max="4" width="9.33203125" customWidth="1"/>
    <col min="5" max="5" width="9.83203125" customWidth="1"/>
    <col min="6" max="11" width="14.5" customWidth="1"/>
    <col min="12" max="12" width="11.5" customWidth="1"/>
    <col min="13" max="13" width="30.6640625" customWidth="1"/>
  </cols>
  <sheetData>
    <row r="1" spans="1:13" ht="13.5">
      <c r="A1" s="44" t="s">
        <v>0</v>
      </c>
      <c r="B1" s="44"/>
      <c r="C1" s="44"/>
      <c r="D1" s="44"/>
      <c r="E1" s="44"/>
      <c r="F1" s="44"/>
      <c r="G1" s="44"/>
      <c r="H1" s="44"/>
      <c r="I1" s="44"/>
      <c r="J1" s="44"/>
      <c r="K1" s="44"/>
      <c r="L1" s="44"/>
      <c r="M1" s="44"/>
    </row>
    <row r="2" spans="1:13">
      <c r="A2" s="45" t="s">
        <v>797</v>
      </c>
      <c r="B2" s="45"/>
      <c r="C2" s="45"/>
      <c r="D2" s="45"/>
      <c r="E2" s="45"/>
      <c r="F2" s="45"/>
      <c r="G2" s="45"/>
      <c r="H2" s="45"/>
      <c r="I2" s="45"/>
      <c r="J2" s="45"/>
      <c r="K2" s="45"/>
      <c r="L2" s="45"/>
      <c r="M2" s="45"/>
    </row>
    <row r="3" spans="1:13">
      <c r="A3" s="45" t="s">
        <v>2</v>
      </c>
      <c r="B3" s="45"/>
      <c r="C3" s="45"/>
      <c r="D3" s="45"/>
      <c r="E3" s="45"/>
      <c r="F3" s="45"/>
      <c r="G3" s="45"/>
      <c r="H3" s="45"/>
      <c r="I3" s="45"/>
      <c r="J3" s="45"/>
      <c r="K3" s="45"/>
      <c r="L3" s="45"/>
      <c r="M3" s="45"/>
    </row>
    <row r="4" spans="1:13">
      <c r="C4" s="1" t="s">
        <v>3</v>
      </c>
      <c r="D4" s="1" t="s">
        <v>4</v>
      </c>
      <c r="E4" s="1" t="s">
        <v>5</v>
      </c>
      <c r="F4" s="1" t="s">
        <v>6</v>
      </c>
      <c r="G4" s="1" t="s">
        <v>7</v>
      </c>
      <c r="H4" s="1" t="s">
        <v>7</v>
      </c>
      <c r="I4" s="3" t="s">
        <v>7</v>
      </c>
      <c r="J4" s="3" t="s">
        <v>7</v>
      </c>
      <c r="K4" s="3" t="s">
        <v>7</v>
      </c>
    </row>
    <row r="5" spans="1:13">
      <c r="C5" s="2" t="s">
        <v>8</v>
      </c>
      <c r="D5" s="1" t="s">
        <v>9</v>
      </c>
      <c r="E5" s="1" t="s">
        <v>7</v>
      </c>
      <c r="F5" s="1" t="s">
        <v>10</v>
      </c>
      <c r="G5" s="1" t="s">
        <v>11</v>
      </c>
      <c r="H5" s="1" t="s">
        <v>12</v>
      </c>
      <c r="I5" s="3" t="s">
        <v>13</v>
      </c>
      <c r="J5" s="3" t="s">
        <v>14</v>
      </c>
      <c r="K5" s="3" t="s">
        <v>15</v>
      </c>
      <c r="L5" s="1" t="s">
        <v>16</v>
      </c>
    </row>
    <row r="6" spans="1:13">
      <c r="C6" s="2" t="s">
        <v>17</v>
      </c>
      <c r="D6" s="3" t="s">
        <v>18</v>
      </c>
      <c r="E6" s="3" t="s">
        <v>19</v>
      </c>
      <c r="F6" s="3" t="s">
        <v>17</v>
      </c>
      <c r="G6" s="3" t="s">
        <v>20</v>
      </c>
      <c r="H6" s="3" t="s">
        <v>20</v>
      </c>
      <c r="I6" s="3" t="s">
        <v>20</v>
      </c>
      <c r="J6" s="3" t="s">
        <v>20</v>
      </c>
      <c r="K6" s="3" t="s">
        <v>20</v>
      </c>
      <c r="L6" s="3" t="s">
        <v>21</v>
      </c>
      <c r="M6" s="3" t="s">
        <v>22</v>
      </c>
    </row>
    <row r="7" spans="1:13">
      <c r="A7" s="9"/>
      <c r="B7" s="9"/>
      <c r="C7" s="10"/>
      <c r="D7" s="10"/>
      <c r="E7" s="10"/>
      <c r="F7" s="10"/>
      <c r="G7" s="10"/>
      <c r="H7" s="10"/>
      <c r="I7" s="10"/>
      <c r="J7" s="10"/>
      <c r="K7" s="10"/>
      <c r="L7" s="10"/>
      <c r="M7" s="10"/>
    </row>
    <row r="8" spans="1:13">
      <c r="A8" s="46" t="s">
        <v>25</v>
      </c>
      <c r="B8" s="47"/>
      <c r="C8" s="47"/>
      <c r="D8" s="47"/>
      <c r="E8" s="47"/>
      <c r="F8" s="47"/>
      <c r="G8" s="47"/>
      <c r="H8" s="47"/>
      <c r="I8" s="47"/>
      <c r="J8" s="47"/>
      <c r="K8" s="47"/>
      <c r="L8" s="47"/>
      <c r="M8" s="47"/>
    </row>
    <row r="9" spans="1:13">
      <c r="A9" s="4" t="s">
        <v>798</v>
      </c>
      <c r="B9" s="5" t="s">
        <v>799</v>
      </c>
      <c r="C9" s="37">
        <v>200</v>
      </c>
      <c r="D9" s="11">
        <v>1191.8</v>
      </c>
      <c r="E9" s="11">
        <v>1787.7</v>
      </c>
      <c r="F9" s="7">
        <v>100</v>
      </c>
      <c r="G9" s="11">
        <v>731.37</v>
      </c>
      <c r="H9" s="7"/>
      <c r="I9" s="7"/>
      <c r="J9" s="11">
        <v>684.29</v>
      </c>
      <c r="K9" s="7"/>
      <c r="L9" s="8">
        <v>0</v>
      </c>
      <c r="M9" s="7"/>
    </row>
    <row r="10" spans="1:13">
      <c r="A10" s="4" t="s">
        <v>800</v>
      </c>
      <c r="B10" s="5" t="s">
        <v>801</v>
      </c>
      <c r="C10" s="37"/>
      <c r="D10" s="11">
        <v>105.9</v>
      </c>
      <c r="E10" s="11">
        <v>158.85</v>
      </c>
      <c r="F10" s="7">
        <v>600</v>
      </c>
      <c r="G10" s="11">
        <v>423.6</v>
      </c>
      <c r="H10" s="11">
        <v>494.2</v>
      </c>
      <c r="I10" s="11">
        <v>543.9</v>
      </c>
      <c r="J10" s="11">
        <v>603.6</v>
      </c>
      <c r="K10" s="11">
        <v>603.6</v>
      </c>
      <c r="L10" s="8">
        <v>0</v>
      </c>
      <c r="M10" s="7"/>
    </row>
    <row r="11" spans="1:13">
      <c r="A11" s="4" t="s">
        <v>802</v>
      </c>
      <c r="B11" s="5" t="s">
        <v>803</v>
      </c>
      <c r="C11" s="37">
        <v>250</v>
      </c>
      <c r="D11" s="11"/>
      <c r="E11" s="11"/>
      <c r="F11" s="7">
        <v>250</v>
      </c>
      <c r="G11" s="11">
        <v>786.02</v>
      </c>
      <c r="H11" s="11">
        <v>250</v>
      </c>
      <c r="I11" s="11">
        <v>-250</v>
      </c>
      <c r="J11" s="11">
        <v>79.569999999999993</v>
      </c>
      <c r="K11" s="11">
        <v>36.97</v>
      </c>
      <c r="L11" s="8">
        <v>0</v>
      </c>
      <c r="M11" s="7"/>
    </row>
    <row r="12" spans="1:13">
      <c r="A12" s="4" t="s">
        <v>804</v>
      </c>
      <c r="B12" s="5" t="s">
        <v>805</v>
      </c>
      <c r="C12" s="37">
        <v>4000</v>
      </c>
      <c r="D12" s="11">
        <v>503.53</v>
      </c>
      <c r="E12" s="11">
        <v>755.29499999999996</v>
      </c>
      <c r="F12" s="7">
        <v>3000</v>
      </c>
      <c r="G12" s="11">
        <v>362.55</v>
      </c>
      <c r="H12" s="11">
        <v>2886.53</v>
      </c>
      <c r="I12" s="11">
        <v>477.7</v>
      </c>
      <c r="J12" s="11">
        <v>3477.72</v>
      </c>
      <c r="K12" s="11">
        <v>456.69</v>
      </c>
      <c r="L12" s="8">
        <v>0</v>
      </c>
      <c r="M12" s="7"/>
    </row>
    <row r="13" spans="1:13">
      <c r="A13" s="4" t="s">
        <v>806</v>
      </c>
      <c r="B13" s="5" t="s">
        <v>807</v>
      </c>
      <c r="C13" s="37">
        <v>400</v>
      </c>
      <c r="D13" s="11">
        <v>390.69</v>
      </c>
      <c r="E13" s="11">
        <v>586.03499999999997</v>
      </c>
      <c r="F13" s="7">
        <v>750</v>
      </c>
      <c r="G13" s="11">
        <v>270.95</v>
      </c>
      <c r="H13" s="11">
        <v>634.80999999999995</v>
      </c>
      <c r="I13" s="11">
        <v>174.86</v>
      </c>
      <c r="J13" s="11">
        <v>380.45</v>
      </c>
      <c r="K13" s="11">
        <v>500</v>
      </c>
      <c r="L13" s="8">
        <v>0</v>
      </c>
      <c r="M13" s="7"/>
    </row>
    <row r="14" spans="1:13">
      <c r="A14" s="4" t="s">
        <v>808</v>
      </c>
      <c r="B14" s="5" t="s">
        <v>809</v>
      </c>
      <c r="C14" s="37">
        <v>1700</v>
      </c>
      <c r="D14" s="11">
        <v>733.34</v>
      </c>
      <c r="E14" s="11">
        <v>1100.01</v>
      </c>
      <c r="F14" s="7">
        <v>1700</v>
      </c>
      <c r="G14" s="11">
        <v>1467.35</v>
      </c>
      <c r="H14" s="11">
        <v>1788</v>
      </c>
      <c r="I14" s="11">
        <v>592.4</v>
      </c>
      <c r="J14" s="11">
        <v>2055.75</v>
      </c>
      <c r="K14" s="11">
        <v>1655.08</v>
      </c>
      <c r="L14" s="8">
        <v>0</v>
      </c>
      <c r="M14" s="7"/>
    </row>
    <row r="15" spans="1:13">
      <c r="A15" s="4" t="s">
        <v>810</v>
      </c>
      <c r="B15" s="5" t="s">
        <v>811</v>
      </c>
      <c r="C15" s="37">
        <v>500</v>
      </c>
      <c r="D15" s="11">
        <v>720.51</v>
      </c>
      <c r="E15" s="11">
        <v>1080.7650000000001</v>
      </c>
      <c r="F15" s="7">
        <v>300</v>
      </c>
      <c r="G15" s="7"/>
      <c r="H15" s="11">
        <v>293.13</v>
      </c>
      <c r="I15" s="7"/>
      <c r="J15" s="11">
        <v>14.11</v>
      </c>
      <c r="K15" s="7"/>
      <c r="L15" s="8">
        <v>0</v>
      </c>
      <c r="M15" s="7"/>
    </row>
    <row r="16" spans="1:13">
      <c r="A16" s="4" t="s">
        <v>812</v>
      </c>
      <c r="B16" s="5" t="s">
        <v>813</v>
      </c>
      <c r="C16" s="37">
        <v>500</v>
      </c>
      <c r="D16" s="7"/>
      <c r="E16" s="11"/>
      <c r="F16" s="7">
        <v>500</v>
      </c>
      <c r="G16" s="11">
        <v>641.37</v>
      </c>
      <c r="H16" s="11">
        <v>173.2</v>
      </c>
      <c r="I16" s="11">
        <v>23.89</v>
      </c>
      <c r="J16" s="11">
        <v>239.82</v>
      </c>
      <c r="K16" s="11">
        <v>228.08</v>
      </c>
      <c r="L16" s="8">
        <v>0</v>
      </c>
      <c r="M16" s="7"/>
    </row>
    <row r="17" spans="1:13">
      <c r="A17" s="4" t="s">
        <v>814</v>
      </c>
      <c r="B17" s="5" t="s">
        <v>815</v>
      </c>
      <c r="C17" s="37">
        <f>SUM(F17 * 1.06)</f>
        <v>17251.5</v>
      </c>
      <c r="D17" s="11">
        <v>8067.77</v>
      </c>
      <c r="E17" s="11">
        <v>12101.655000000001</v>
      </c>
      <c r="F17" s="7">
        <v>16275</v>
      </c>
      <c r="G17" s="11">
        <v>16468.38</v>
      </c>
      <c r="H17" s="11">
        <v>12599.9</v>
      </c>
      <c r="I17" s="11">
        <v>8474.7999999999993</v>
      </c>
      <c r="J17" s="11">
        <v>9912.43</v>
      </c>
      <c r="K17" s="11">
        <v>7355.27</v>
      </c>
      <c r="L17" s="8">
        <v>0</v>
      </c>
      <c r="M17" s="7"/>
    </row>
    <row r="18" spans="1:13">
      <c r="A18" s="4" t="s">
        <v>816</v>
      </c>
      <c r="B18" s="5" t="s">
        <v>817</v>
      </c>
      <c r="C18" s="7">
        <f>SUM(F18*1.06)</f>
        <v>1335.6000000000001</v>
      </c>
      <c r="D18" s="11">
        <v>664.45</v>
      </c>
      <c r="E18" s="11">
        <v>996.67499999999995</v>
      </c>
      <c r="F18" s="7">
        <v>1260</v>
      </c>
      <c r="G18" s="11">
        <v>1214.97</v>
      </c>
      <c r="H18" s="11">
        <v>1128.8</v>
      </c>
      <c r="I18" s="11">
        <v>654.98</v>
      </c>
      <c r="J18" s="11">
        <v>745.94</v>
      </c>
      <c r="K18" s="11">
        <v>550.74</v>
      </c>
      <c r="L18" s="8">
        <v>0</v>
      </c>
      <c r="M18" s="7"/>
    </row>
    <row r="19" spans="1:13">
      <c r="A19" s="4" t="s">
        <v>818</v>
      </c>
      <c r="B19" s="5" t="s">
        <v>819</v>
      </c>
      <c r="C19" s="7"/>
      <c r="D19" s="11">
        <v>151.99</v>
      </c>
      <c r="E19" s="11">
        <v>227.98500000000001</v>
      </c>
      <c r="F19" s="7">
        <v>300</v>
      </c>
      <c r="G19" s="11">
        <v>303.95999999999998</v>
      </c>
      <c r="H19" s="11">
        <v>1636.81</v>
      </c>
      <c r="I19" s="11">
        <v>1636.81</v>
      </c>
      <c r="J19" s="11">
        <v>1636.82</v>
      </c>
      <c r="K19" s="11">
        <v>303.95999999999998</v>
      </c>
      <c r="L19" s="8">
        <v>0</v>
      </c>
      <c r="M19" s="7"/>
    </row>
    <row r="20" spans="1:13">
      <c r="A20" s="4"/>
      <c r="B20" s="5"/>
      <c r="C20" s="12"/>
      <c r="D20" s="12"/>
      <c r="E20" s="12"/>
      <c r="F20" s="12"/>
      <c r="G20" s="12"/>
      <c r="H20" s="12"/>
      <c r="I20" s="12"/>
      <c r="J20" s="12"/>
      <c r="K20" s="12"/>
      <c r="L20" s="12"/>
      <c r="M20" s="12"/>
    </row>
    <row r="21" spans="1:13">
      <c r="A21" s="4"/>
      <c r="B21" s="5" t="s">
        <v>36</v>
      </c>
      <c r="C21" s="7">
        <f>SUM(C9:C19)</f>
        <v>26137.1</v>
      </c>
      <c r="D21" s="11">
        <v>12529.98</v>
      </c>
      <c r="E21" s="11">
        <v>18794.97</v>
      </c>
      <c r="F21" s="7">
        <v>25035</v>
      </c>
      <c r="G21" s="11">
        <v>22670.52</v>
      </c>
      <c r="H21" s="11">
        <v>21885.38</v>
      </c>
      <c r="I21" s="11">
        <v>12329.34</v>
      </c>
      <c r="J21" s="11">
        <v>19830.5</v>
      </c>
      <c r="K21" s="11">
        <v>11690.39</v>
      </c>
      <c r="L21" s="8">
        <v>0</v>
      </c>
      <c r="M21" s="7"/>
    </row>
    <row r="22" spans="1:13">
      <c r="A22" s="9"/>
      <c r="B22" s="9"/>
      <c r="C22" s="10"/>
      <c r="D22" s="10"/>
      <c r="E22" s="10"/>
      <c r="F22" s="10"/>
      <c r="G22" s="10"/>
      <c r="H22" s="10"/>
      <c r="I22" s="10"/>
      <c r="J22" s="10"/>
      <c r="K22" s="10"/>
      <c r="L22" s="10"/>
      <c r="M22" s="10"/>
    </row>
    <row r="23" spans="1:13">
      <c r="A23" s="5"/>
      <c r="B23" s="5"/>
      <c r="C23" s="7"/>
      <c r="D23" s="7"/>
      <c r="E23" s="7"/>
      <c r="F23" s="7"/>
      <c r="G23" s="7"/>
      <c r="H23" s="7"/>
      <c r="I23" s="7"/>
      <c r="J23" s="7"/>
      <c r="K23" s="7"/>
      <c r="L23" s="7"/>
      <c r="M23" s="7"/>
    </row>
    <row r="24" spans="1:13">
      <c r="A24" s="5"/>
      <c r="B24" s="5"/>
      <c r="C24" s="7"/>
      <c r="D24" s="7"/>
      <c r="E24" s="7"/>
      <c r="F24" s="7"/>
      <c r="G24" s="7"/>
      <c r="H24" s="7"/>
      <c r="I24" s="7"/>
      <c r="J24" s="7"/>
      <c r="K24" s="7"/>
      <c r="L24" s="7"/>
      <c r="M24" s="7"/>
    </row>
    <row r="25" spans="1:13">
      <c r="A25" s="5"/>
      <c r="B25" s="5"/>
      <c r="C25" s="7"/>
      <c r="D25" s="7"/>
      <c r="E25" s="7"/>
      <c r="F25" s="7"/>
      <c r="G25" s="7"/>
      <c r="H25" s="7"/>
      <c r="I25" s="7"/>
      <c r="J25" s="7"/>
      <c r="K25" s="7"/>
      <c r="L25" s="7"/>
      <c r="M25" s="7"/>
    </row>
    <row r="26" spans="1:13">
      <c r="A26" s="5"/>
      <c r="B26" s="5"/>
      <c r="C26" s="7"/>
      <c r="D26" s="7"/>
      <c r="E26" s="7"/>
      <c r="F26" s="7"/>
      <c r="G26" s="7"/>
      <c r="H26" s="7"/>
      <c r="I26" s="7"/>
      <c r="J26" s="7"/>
      <c r="K26" s="7"/>
      <c r="L26" s="7"/>
      <c r="M26" s="7"/>
    </row>
    <row r="27" spans="1:13">
      <c r="A27" s="5"/>
      <c r="B27" s="5"/>
      <c r="C27" s="7"/>
      <c r="D27" s="7"/>
      <c r="E27" s="7"/>
      <c r="F27" s="7"/>
      <c r="G27" s="7"/>
      <c r="H27" s="7"/>
      <c r="I27" s="7"/>
      <c r="J27" s="7"/>
      <c r="K27" s="7"/>
      <c r="L27" s="7"/>
      <c r="M27" s="7"/>
    </row>
    <row r="28" spans="1:13">
      <c r="A28" s="5"/>
      <c r="B28" s="5"/>
      <c r="C28" s="7"/>
      <c r="D28" s="7"/>
      <c r="E28" s="7"/>
      <c r="F28" s="7"/>
      <c r="G28" s="7"/>
      <c r="H28" s="7"/>
      <c r="I28" s="7"/>
      <c r="J28" s="7"/>
      <c r="K28" s="7"/>
      <c r="L28" s="7"/>
      <c r="M28" s="7"/>
    </row>
    <row r="29" spans="1:13">
      <c r="A29" s="5"/>
      <c r="B29" s="5"/>
      <c r="C29" s="7"/>
      <c r="D29" s="7"/>
      <c r="E29" s="7"/>
      <c r="F29" s="7"/>
      <c r="G29" s="7"/>
      <c r="H29" s="7"/>
      <c r="I29" s="7"/>
      <c r="J29" s="7"/>
      <c r="K29" s="7"/>
      <c r="L29" s="7"/>
      <c r="M29" s="7"/>
    </row>
    <row r="30" spans="1:13">
      <c r="A30" s="5"/>
      <c r="B30" s="5"/>
      <c r="C30" s="7"/>
      <c r="D30" s="7"/>
      <c r="E30" s="7"/>
      <c r="F30" s="7"/>
      <c r="G30" s="7"/>
      <c r="H30" s="7"/>
      <c r="I30" s="7"/>
      <c r="J30" s="7"/>
      <c r="K30" s="7"/>
      <c r="L30" s="7"/>
      <c r="M30" s="7"/>
    </row>
    <row r="31" spans="1:13">
      <c r="A31" s="5"/>
      <c r="B31" s="5"/>
      <c r="C31" s="7"/>
      <c r="D31" s="7"/>
      <c r="E31" s="7"/>
      <c r="F31" s="7"/>
      <c r="G31" s="7"/>
      <c r="H31" s="7"/>
      <c r="I31" s="7"/>
      <c r="J31" s="7"/>
      <c r="K31" s="7"/>
      <c r="L31" s="7"/>
      <c r="M31" s="7"/>
    </row>
    <row r="32" spans="1:13">
      <c r="A32" s="5"/>
      <c r="B32" s="5"/>
      <c r="C32" s="7"/>
      <c r="D32" s="7"/>
      <c r="E32" s="7"/>
      <c r="F32" s="7"/>
      <c r="G32" s="7"/>
      <c r="H32" s="7"/>
      <c r="I32" s="7"/>
      <c r="J32" s="7"/>
      <c r="K32" s="7"/>
      <c r="L32" s="7"/>
      <c r="M32" s="7"/>
    </row>
    <row r="33" spans="1:13">
      <c r="A33" s="5"/>
      <c r="B33" s="5"/>
      <c r="C33" s="7"/>
      <c r="D33" s="7"/>
      <c r="E33" s="7"/>
      <c r="F33" s="7"/>
      <c r="G33" s="7"/>
      <c r="H33" s="7"/>
      <c r="I33" s="7"/>
      <c r="J33" s="7"/>
      <c r="K33" s="7"/>
      <c r="L33" s="7"/>
      <c r="M33" s="7"/>
    </row>
    <row r="34" spans="1:13">
      <c r="A34" s="5"/>
      <c r="B34" s="5"/>
      <c r="C34" s="7"/>
      <c r="D34" s="7"/>
      <c r="E34" s="7"/>
      <c r="F34" s="7"/>
      <c r="G34" s="7"/>
      <c r="H34" s="7"/>
      <c r="I34" s="7"/>
      <c r="J34" s="7"/>
      <c r="K34" s="7"/>
      <c r="L34" s="7"/>
      <c r="M34" s="7"/>
    </row>
    <row r="35" spans="1:13">
      <c r="A35" s="5"/>
      <c r="B35" s="5"/>
      <c r="C35" s="7"/>
      <c r="D35" s="7"/>
      <c r="E35" s="7"/>
      <c r="F35" s="7"/>
      <c r="G35" s="7"/>
      <c r="H35" s="7"/>
      <c r="I35" s="7"/>
      <c r="J35" s="7"/>
      <c r="K35" s="7"/>
      <c r="L35" s="7"/>
      <c r="M35" s="7"/>
    </row>
    <row r="36" spans="1:13">
      <c r="A36" s="5"/>
      <c r="B36" s="5"/>
      <c r="C36" s="7"/>
      <c r="D36" s="7"/>
      <c r="E36" s="7"/>
      <c r="F36" s="7"/>
      <c r="G36" s="7"/>
      <c r="H36" s="7"/>
      <c r="I36" s="7"/>
      <c r="J36" s="7"/>
      <c r="K36" s="7"/>
      <c r="L36" s="7"/>
      <c r="M36" s="7"/>
    </row>
    <row r="37" spans="1:13">
      <c r="A37" s="5"/>
      <c r="B37" s="5"/>
      <c r="C37" s="7"/>
      <c r="D37" s="7"/>
      <c r="E37" s="7"/>
      <c r="F37" s="7"/>
      <c r="G37" s="7"/>
      <c r="H37" s="7"/>
      <c r="I37" s="7"/>
      <c r="J37" s="7"/>
      <c r="K37" s="7"/>
      <c r="L37" s="7"/>
      <c r="M37" s="7"/>
    </row>
    <row r="38" spans="1:13">
      <c r="A38" s="5"/>
      <c r="B38" s="5"/>
      <c r="C38" s="7"/>
      <c r="D38" s="7"/>
      <c r="E38" s="7"/>
      <c r="F38" s="7"/>
      <c r="G38" s="7"/>
      <c r="H38" s="7"/>
      <c r="I38" s="7"/>
      <c r="J38" s="7"/>
      <c r="K38" s="7"/>
      <c r="L38" s="7"/>
      <c r="M38" s="7"/>
    </row>
    <row r="39" spans="1:13">
      <c r="A39" s="5"/>
      <c r="B39" s="5"/>
      <c r="C39" s="7"/>
      <c r="D39" s="7"/>
      <c r="E39" s="7"/>
      <c r="F39" s="7"/>
      <c r="G39" s="7"/>
      <c r="H39" s="7"/>
      <c r="I39" s="7"/>
      <c r="J39" s="7"/>
      <c r="K39" s="7"/>
      <c r="L39" s="7"/>
      <c r="M39" s="7"/>
    </row>
    <row r="40" spans="1:13">
      <c r="A40" s="5"/>
      <c r="B40" s="5"/>
      <c r="C40" s="7"/>
      <c r="D40" s="7"/>
      <c r="E40" s="7"/>
      <c r="F40" s="7"/>
      <c r="G40" s="7"/>
      <c r="H40" s="7"/>
      <c r="I40" s="7"/>
      <c r="J40" s="7"/>
      <c r="K40" s="7"/>
      <c r="L40" s="7"/>
      <c r="M40" s="7"/>
    </row>
    <row r="41" spans="1:13">
      <c r="A41" s="5"/>
      <c r="B41" s="5"/>
      <c r="C41" s="7"/>
      <c r="D41" s="7"/>
      <c r="E41" s="7"/>
      <c r="F41" s="7"/>
      <c r="G41" s="7"/>
      <c r="H41" s="7"/>
      <c r="I41" s="7"/>
      <c r="J41" s="7"/>
      <c r="K41" s="7"/>
      <c r="L41" s="7"/>
      <c r="M41" s="7"/>
    </row>
    <row r="42" spans="1:13">
      <c r="A42" s="5"/>
      <c r="B42" s="5"/>
      <c r="C42" s="7"/>
      <c r="D42" s="7"/>
      <c r="E42" s="7"/>
      <c r="F42" s="7"/>
      <c r="G42" s="7"/>
      <c r="H42" s="7"/>
      <c r="I42" s="7"/>
      <c r="J42" s="7"/>
      <c r="K42" s="7"/>
      <c r="L42" s="7"/>
      <c r="M42" s="7"/>
    </row>
    <row r="43" spans="1:13">
      <c r="A43" s="5"/>
      <c r="B43" s="5"/>
      <c r="C43" s="7"/>
      <c r="D43" s="7"/>
      <c r="E43" s="7"/>
      <c r="F43" s="7"/>
      <c r="G43" s="7"/>
      <c r="H43" s="7"/>
      <c r="I43" s="7"/>
      <c r="J43" s="7"/>
      <c r="K43" s="7"/>
      <c r="L43" s="7"/>
      <c r="M43" s="7"/>
    </row>
    <row r="44" spans="1:13">
      <c r="A44" s="5"/>
      <c r="B44" s="5"/>
      <c r="C44" s="7"/>
      <c r="D44" s="7"/>
      <c r="E44" s="7"/>
      <c r="F44" s="7"/>
      <c r="G44" s="7"/>
      <c r="H44" s="7"/>
      <c r="I44" s="7"/>
      <c r="J44" s="7"/>
      <c r="K44" s="7"/>
      <c r="L44" s="7"/>
      <c r="M44" s="7"/>
    </row>
    <row r="45" spans="1:13">
      <c r="A45" s="5"/>
      <c r="B45" s="5"/>
      <c r="C45" s="7"/>
      <c r="D45" s="7"/>
      <c r="E45" s="7"/>
      <c r="F45" s="7"/>
      <c r="G45" s="7"/>
      <c r="H45" s="7"/>
      <c r="I45" s="7"/>
      <c r="J45" s="7"/>
      <c r="K45" s="7"/>
      <c r="L45" s="7"/>
      <c r="M45" s="7"/>
    </row>
    <row r="46" spans="1:13">
      <c r="A46" s="5"/>
      <c r="B46" s="5"/>
      <c r="C46" s="7"/>
      <c r="D46" s="7"/>
      <c r="E46" s="7"/>
      <c r="F46" s="7"/>
      <c r="G46" s="7"/>
      <c r="H46" s="7"/>
      <c r="I46" s="7"/>
      <c r="J46" s="7"/>
      <c r="K46" s="7"/>
      <c r="L46" s="7"/>
      <c r="M46" s="7"/>
    </row>
    <row r="47" spans="1:13">
      <c r="A47" s="5"/>
      <c r="B47" s="5"/>
      <c r="C47" s="7"/>
      <c r="D47" s="7"/>
      <c r="E47" s="7"/>
      <c r="F47" s="7"/>
      <c r="G47" s="7"/>
      <c r="H47" s="7"/>
      <c r="I47" s="7"/>
      <c r="J47" s="7"/>
      <c r="K47" s="7"/>
      <c r="L47" s="7"/>
      <c r="M47" s="7"/>
    </row>
    <row r="48" spans="1:13">
      <c r="A48" s="5"/>
      <c r="B48" s="5"/>
      <c r="C48" s="7"/>
      <c r="D48" s="7"/>
      <c r="E48" s="7"/>
      <c r="F48" s="7"/>
      <c r="G48" s="7"/>
      <c r="H48" s="7"/>
      <c r="I48" s="7"/>
      <c r="J48" s="7"/>
      <c r="K48" s="7"/>
      <c r="L48" s="7"/>
      <c r="M48" s="7"/>
    </row>
    <row r="49" spans="1:13">
      <c r="A49" s="5"/>
      <c r="B49" s="5"/>
      <c r="C49" s="7"/>
      <c r="D49" s="7"/>
      <c r="E49" s="7"/>
      <c r="F49" s="7"/>
      <c r="G49" s="7"/>
      <c r="H49" s="7"/>
      <c r="I49" s="7"/>
      <c r="J49" s="7"/>
      <c r="K49" s="7"/>
      <c r="L49" s="7"/>
      <c r="M49" s="7"/>
    </row>
    <row r="50" spans="1:13">
      <c r="A50" s="5"/>
      <c r="B50" s="5"/>
      <c r="C50" s="7"/>
      <c r="D50" s="7"/>
      <c r="E50" s="7"/>
      <c r="F50" s="7"/>
      <c r="G50" s="7"/>
      <c r="H50" s="7"/>
      <c r="I50" s="7"/>
      <c r="J50" s="7"/>
      <c r="K50" s="7"/>
      <c r="L50" s="7"/>
      <c r="M50" s="7"/>
    </row>
  </sheetData>
  <mergeCells count="4">
    <mergeCell ref="A1:M1"/>
    <mergeCell ref="A2:M2"/>
    <mergeCell ref="A3:M3"/>
    <mergeCell ref="A8:M8"/>
  </mergeCells>
  <pageMargins left="0.75" right="0.75" top="0.75" bottom="0.75" header="0.03" footer="0.03"/>
  <pageSetup fitToHeight="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M49"/>
  <sheetViews>
    <sheetView workbookViewId="0">
      <selection activeCell="I5" sqref="I5"/>
    </sheetView>
  </sheetViews>
  <sheetFormatPr defaultRowHeight="12.75"/>
  <cols>
    <col min="1" max="1" width="20.83203125" customWidth="1"/>
    <col min="2" max="2" width="42.5" customWidth="1"/>
    <col min="3" max="3" width="12.6640625" customWidth="1"/>
    <col min="4" max="4" width="9.33203125" customWidth="1"/>
    <col min="5" max="5" width="9.83203125" customWidth="1"/>
    <col min="6" max="11" width="14.5" customWidth="1"/>
    <col min="12" max="12" width="11.5" customWidth="1"/>
    <col min="13" max="13" width="72.5" customWidth="1"/>
  </cols>
  <sheetData>
    <row r="1" spans="1:13" ht="13.5">
      <c r="A1" s="44" t="s">
        <v>0</v>
      </c>
      <c r="B1" s="44"/>
      <c r="C1" s="44"/>
      <c r="D1" s="44"/>
      <c r="E1" s="44"/>
      <c r="F1" s="44"/>
      <c r="G1" s="44"/>
      <c r="H1" s="44"/>
      <c r="I1" s="44"/>
      <c r="J1" s="44"/>
      <c r="K1" s="44"/>
      <c r="L1" s="44"/>
      <c r="M1" s="44"/>
    </row>
    <row r="2" spans="1:13">
      <c r="A2" s="45" t="s">
        <v>820</v>
      </c>
      <c r="B2" s="45"/>
      <c r="C2" s="45"/>
      <c r="D2" s="45"/>
      <c r="E2" s="45"/>
      <c r="F2" s="45"/>
      <c r="G2" s="45"/>
      <c r="H2" s="45"/>
      <c r="I2" s="45"/>
      <c r="J2" s="45"/>
      <c r="K2" s="45"/>
      <c r="L2" s="45"/>
      <c r="M2" s="45"/>
    </row>
    <row r="3" spans="1:13">
      <c r="A3" s="45" t="s">
        <v>2</v>
      </c>
      <c r="B3" s="45"/>
      <c r="C3" s="45"/>
      <c r="D3" s="45"/>
      <c r="E3" s="45"/>
      <c r="F3" s="45"/>
      <c r="G3" s="45"/>
      <c r="H3" s="45"/>
      <c r="I3" s="45"/>
      <c r="J3" s="45"/>
      <c r="K3" s="45"/>
      <c r="L3" s="45"/>
      <c r="M3" s="45"/>
    </row>
    <row r="4" spans="1:13">
      <c r="C4" s="1" t="s">
        <v>3</v>
      </c>
      <c r="D4" s="1" t="s">
        <v>4</v>
      </c>
      <c r="E4" s="1" t="s">
        <v>5</v>
      </c>
      <c r="F4" s="1" t="s">
        <v>6</v>
      </c>
      <c r="G4" s="1" t="s">
        <v>7</v>
      </c>
      <c r="H4" s="1" t="s">
        <v>7</v>
      </c>
      <c r="I4" s="3" t="s">
        <v>7</v>
      </c>
      <c r="J4" s="3" t="s">
        <v>7</v>
      </c>
      <c r="K4" s="3" t="s">
        <v>7</v>
      </c>
    </row>
    <row r="5" spans="1:13">
      <c r="C5" s="2" t="s">
        <v>8</v>
      </c>
      <c r="D5" s="1" t="s">
        <v>9</v>
      </c>
      <c r="E5" s="1" t="s">
        <v>7</v>
      </c>
      <c r="F5" s="1" t="s">
        <v>10</v>
      </c>
      <c r="G5" s="1" t="s">
        <v>11</v>
      </c>
      <c r="H5" s="1" t="s">
        <v>12</v>
      </c>
      <c r="I5" s="3" t="s">
        <v>13</v>
      </c>
      <c r="J5" s="3" t="s">
        <v>14</v>
      </c>
      <c r="K5" s="3" t="s">
        <v>15</v>
      </c>
      <c r="L5" s="1" t="s">
        <v>16</v>
      </c>
    </row>
    <row r="6" spans="1:13">
      <c r="C6" s="2" t="s">
        <v>17</v>
      </c>
      <c r="D6" s="3" t="s">
        <v>18</v>
      </c>
      <c r="E6" s="3" t="s">
        <v>19</v>
      </c>
      <c r="F6" s="3" t="s">
        <v>17</v>
      </c>
      <c r="G6" s="3" t="s">
        <v>20</v>
      </c>
      <c r="H6" s="3" t="s">
        <v>20</v>
      </c>
      <c r="I6" s="3" t="s">
        <v>20</v>
      </c>
      <c r="J6" s="3" t="s">
        <v>20</v>
      </c>
      <c r="K6" s="3" t="s">
        <v>20</v>
      </c>
      <c r="L6" s="3" t="s">
        <v>21</v>
      </c>
      <c r="M6" s="3" t="s">
        <v>22</v>
      </c>
    </row>
    <row r="7" spans="1:13">
      <c r="A7" s="9"/>
      <c r="B7" s="9"/>
      <c r="C7" s="10"/>
      <c r="D7" s="10"/>
      <c r="E7" s="10"/>
      <c r="F7" s="10"/>
      <c r="G7" s="10"/>
      <c r="H7" s="10"/>
      <c r="I7" s="10"/>
      <c r="J7" s="10"/>
      <c r="K7" s="10"/>
      <c r="L7" s="10"/>
      <c r="M7" s="10"/>
    </row>
    <row r="8" spans="1:13">
      <c r="A8" s="46" t="s">
        <v>25</v>
      </c>
      <c r="B8" s="47"/>
      <c r="C8" s="47"/>
      <c r="D8" s="47"/>
      <c r="E8" s="47"/>
      <c r="F8" s="47"/>
      <c r="G8" s="47"/>
      <c r="H8" s="47"/>
      <c r="I8" s="47"/>
      <c r="J8" s="47"/>
      <c r="K8" s="47"/>
      <c r="L8" s="47"/>
      <c r="M8" s="47"/>
    </row>
    <row r="9" spans="1:13">
      <c r="A9" s="4" t="s">
        <v>821</v>
      </c>
      <c r="B9" s="5" t="s">
        <v>822</v>
      </c>
      <c r="C9" s="7">
        <v>-1400</v>
      </c>
      <c r="D9" s="11">
        <v>-1550</v>
      </c>
      <c r="E9" s="11">
        <v>-2325</v>
      </c>
      <c r="F9" s="7"/>
      <c r="G9" s="11">
        <v>-1050</v>
      </c>
      <c r="H9" s="7"/>
      <c r="I9" s="7"/>
      <c r="J9" s="7"/>
      <c r="K9" s="7"/>
      <c r="L9" s="8">
        <v>0</v>
      </c>
      <c r="M9" s="7"/>
    </row>
    <row r="10" spans="1:13">
      <c r="A10" s="4" t="s">
        <v>823</v>
      </c>
      <c r="B10" s="5" t="s">
        <v>824</v>
      </c>
      <c r="C10" s="7">
        <v>-1800</v>
      </c>
      <c r="D10" s="11">
        <v>-1080</v>
      </c>
      <c r="E10" s="11">
        <v>-1620</v>
      </c>
      <c r="F10" s="7"/>
      <c r="G10" s="7"/>
      <c r="H10" s="7"/>
      <c r="I10" s="7"/>
      <c r="J10" s="7"/>
      <c r="K10" s="7"/>
      <c r="L10" s="8">
        <v>0</v>
      </c>
      <c r="M10" s="7"/>
    </row>
    <row r="11" spans="1:13">
      <c r="A11" s="4" t="s">
        <v>825</v>
      </c>
      <c r="B11" s="5" t="s">
        <v>826</v>
      </c>
      <c r="C11" s="7">
        <v>50</v>
      </c>
      <c r="D11" s="11">
        <v>45.61</v>
      </c>
      <c r="E11" s="11">
        <v>68.415000000000006</v>
      </c>
      <c r="F11" s="7">
        <v>100</v>
      </c>
      <c r="G11" s="7"/>
      <c r="H11" s="7"/>
      <c r="I11" s="11">
        <v>20</v>
      </c>
      <c r="J11" s="7"/>
      <c r="K11" s="7"/>
      <c r="L11" s="8">
        <v>0</v>
      </c>
      <c r="M11" s="7" t="s">
        <v>827</v>
      </c>
    </row>
    <row r="12" spans="1:13">
      <c r="A12" s="4" t="s">
        <v>828</v>
      </c>
      <c r="B12" s="5" t="s">
        <v>829</v>
      </c>
      <c r="C12" s="7">
        <v>0</v>
      </c>
      <c r="D12" s="11">
        <v>27.18</v>
      </c>
      <c r="E12" s="11">
        <v>40.770000000000003</v>
      </c>
      <c r="F12" s="7">
        <v>50</v>
      </c>
      <c r="G12" s="11">
        <v>108.72</v>
      </c>
      <c r="H12" s="11">
        <v>126.84</v>
      </c>
      <c r="I12" s="11">
        <v>170.86</v>
      </c>
      <c r="J12" s="11">
        <v>112.84</v>
      </c>
      <c r="K12" s="11">
        <v>131.04</v>
      </c>
      <c r="L12" s="8">
        <v>0</v>
      </c>
      <c r="M12" s="7" t="s">
        <v>830</v>
      </c>
    </row>
    <row r="13" spans="1:13">
      <c r="A13" s="4" t="s">
        <v>831</v>
      </c>
      <c r="B13" s="5" t="s">
        <v>832</v>
      </c>
      <c r="C13" s="7">
        <v>3700</v>
      </c>
      <c r="D13" s="11">
        <v>2160.06</v>
      </c>
      <c r="E13" s="11">
        <v>3240.09</v>
      </c>
      <c r="F13" s="7">
        <v>3700</v>
      </c>
      <c r="G13" s="11">
        <v>1496.92</v>
      </c>
      <c r="H13" s="11">
        <v>444.31</v>
      </c>
      <c r="I13" s="11">
        <v>3035.5</v>
      </c>
      <c r="J13" s="11">
        <v>4424.8900000000003</v>
      </c>
      <c r="K13" s="11">
        <v>5395.99</v>
      </c>
      <c r="L13" s="8">
        <v>0</v>
      </c>
      <c r="M13" s="7" t="s">
        <v>833</v>
      </c>
    </row>
    <row r="14" spans="1:13">
      <c r="A14" s="4" t="s">
        <v>834</v>
      </c>
      <c r="B14" s="5" t="s">
        <v>835</v>
      </c>
      <c r="C14" s="7">
        <v>400</v>
      </c>
      <c r="D14" s="11">
        <v>260</v>
      </c>
      <c r="E14" s="11">
        <v>390</v>
      </c>
      <c r="F14" s="7">
        <v>750</v>
      </c>
      <c r="G14" s="7"/>
      <c r="H14" s="11">
        <v>3.4</v>
      </c>
      <c r="I14" s="7"/>
      <c r="J14" s="7"/>
      <c r="K14" s="7"/>
      <c r="L14" s="8">
        <v>0</v>
      </c>
      <c r="M14" s="7" t="s">
        <v>836</v>
      </c>
    </row>
    <row r="15" spans="1:13">
      <c r="A15" s="4" t="s">
        <v>837</v>
      </c>
      <c r="B15" s="5" t="s">
        <v>838</v>
      </c>
      <c r="C15" s="7">
        <v>3600</v>
      </c>
      <c r="D15" s="11">
        <v>2465.08</v>
      </c>
      <c r="E15" s="11">
        <v>3697.62</v>
      </c>
      <c r="F15" s="7">
        <v>3200</v>
      </c>
      <c r="G15" s="11">
        <v>3810.62</v>
      </c>
      <c r="H15" s="11">
        <v>1825.8</v>
      </c>
      <c r="I15" s="11">
        <v>1946.86</v>
      </c>
      <c r="J15" s="11">
        <v>4189.43</v>
      </c>
      <c r="K15" s="11">
        <v>2899.61</v>
      </c>
      <c r="L15" s="8">
        <v>0</v>
      </c>
      <c r="M15" s="7" t="s">
        <v>839</v>
      </c>
    </row>
    <row r="16" spans="1:13">
      <c r="A16" s="4" t="s">
        <v>840</v>
      </c>
      <c r="B16" s="5" t="s">
        <v>841</v>
      </c>
      <c r="C16" s="7">
        <v>500</v>
      </c>
      <c r="D16" s="11">
        <v>219.3</v>
      </c>
      <c r="E16" s="11">
        <v>328.95</v>
      </c>
      <c r="F16" s="7">
        <v>500</v>
      </c>
      <c r="G16" s="11">
        <v>1137.99</v>
      </c>
      <c r="H16" s="7"/>
      <c r="I16" s="11">
        <v>634.47</v>
      </c>
      <c r="J16" s="11">
        <v>866.58</v>
      </c>
      <c r="K16" s="11">
        <v>685.42</v>
      </c>
      <c r="L16" s="8">
        <v>0</v>
      </c>
      <c r="M16" s="7" t="s">
        <v>842</v>
      </c>
    </row>
    <row r="17" spans="1:13">
      <c r="A17" s="4" t="s">
        <v>843</v>
      </c>
      <c r="B17" s="5" t="s">
        <v>844</v>
      </c>
      <c r="C17" s="7">
        <v>15500</v>
      </c>
      <c r="D17" s="11">
        <v>14374.21</v>
      </c>
      <c r="E17" s="11">
        <v>21561.314999999999</v>
      </c>
      <c r="F17" s="7">
        <v>15500</v>
      </c>
      <c r="G17" s="11">
        <v>18032.8</v>
      </c>
      <c r="H17" s="11">
        <v>10040.049999999999</v>
      </c>
      <c r="I17" s="11">
        <v>8680.34</v>
      </c>
      <c r="J17" s="11">
        <v>9256.2900000000009</v>
      </c>
      <c r="K17" s="11">
        <v>8174.5</v>
      </c>
      <c r="L17" s="8">
        <v>0</v>
      </c>
      <c r="M17" s="7" t="s">
        <v>842</v>
      </c>
    </row>
    <row r="18" spans="1:13">
      <c r="A18" s="4" t="s">
        <v>845</v>
      </c>
      <c r="B18" s="5" t="s">
        <v>846</v>
      </c>
      <c r="C18" s="7">
        <v>1200</v>
      </c>
      <c r="D18" s="11">
        <v>1230.78</v>
      </c>
      <c r="E18" s="11">
        <v>1846.17</v>
      </c>
      <c r="F18" s="7">
        <v>1200</v>
      </c>
      <c r="G18" s="11">
        <v>1344.72</v>
      </c>
      <c r="H18" s="11">
        <v>755.88</v>
      </c>
      <c r="I18" s="11">
        <v>633.91</v>
      </c>
      <c r="J18" s="11">
        <v>697.62</v>
      </c>
      <c r="K18" s="11">
        <v>587.35</v>
      </c>
      <c r="L18" s="8">
        <v>0</v>
      </c>
      <c r="M18" s="7" t="s">
        <v>842</v>
      </c>
    </row>
    <row r="19" spans="1:13">
      <c r="A19" s="4"/>
      <c r="B19" s="5"/>
      <c r="C19" s="12"/>
      <c r="D19" s="12"/>
      <c r="E19" s="12"/>
      <c r="F19" s="12"/>
      <c r="G19" s="12"/>
      <c r="H19" s="12"/>
      <c r="I19" s="12"/>
      <c r="J19" s="12"/>
      <c r="K19" s="12"/>
      <c r="L19" s="12"/>
      <c r="M19" s="12"/>
    </row>
    <row r="20" spans="1:13">
      <c r="A20" s="4"/>
      <c r="B20" s="5" t="s">
        <v>36</v>
      </c>
      <c r="C20" s="7">
        <f>SUM(C9:C18)</f>
        <v>21750</v>
      </c>
      <c r="D20" s="11">
        <v>18152.22</v>
      </c>
      <c r="E20" s="11">
        <v>27228.33</v>
      </c>
      <c r="F20" s="7">
        <v>25000</v>
      </c>
      <c r="G20" s="11">
        <v>24881.77</v>
      </c>
      <c r="H20" s="11">
        <v>13196.28</v>
      </c>
      <c r="I20" s="11">
        <v>15121.94</v>
      </c>
      <c r="J20" s="11">
        <v>19547.650000000001</v>
      </c>
      <c r="K20" s="11">
        <v>17873.91</v>
      </c>
      <c r="L20" s="8">
        <v>0</v>
      </c>
      <c r="M20" s="7" t="s">
        <v>847</v>
      </c>
    </row>
    <row r="21" spans="1:13">
      <c r="A21" s="9"/>
      <c r="B21" s="9"/>
      <c r="C21" s="10"/>
      <c r="D21" s="10"/>
      <c r="E21" s="10"/>
      <c r="F21" s="10"/>
      <c r="G21" s="10"/>
      <c r="H21" s="10"/>
      <c r="I21" s="10"/>
      <c r="J21" s="10"/>
      <c r="K21" s="10"/>
      <c r="L21" s="10"/>
      <c r="M21" s="10"/>
    </row>
    <row r="22" spans="1:13">
      <c r="A22" s="5"/>
      <c r="B22" s="5"/>
      <c r="C22" s="7"/>
      <c r="D22" s="7"/>
      <c r="E22" s="7"/>
      <c r="F22" s="7"/>
      <c r="G22" s="7"/>
      <c r="H22" s="7"/>
      <c r="I22" s="7"/>
      <c r="J22" s="7"/>
      <c r="K22" s="7"/>
      <c r="L22" s="7"/>
      <c r="M22" s="7"/>
    </row>
    <row r="23" spans="1:13">
      <c r="A23" s="5"/>
      <c r="B23" s="5"/>
      <c r="C23" s="7"/>
      <c r="D23" s="7"/>
      <c r="E23" s="7"/>
      <c r="F23" s="7"/>
      <c r="G23" s="7"/>
      <c r="H23" s="7"/>
      <c r="I23" s="7"/>
      <c r="J23" s="7"/>
      <c r="K23" s="7"/>
      <c r="L23" s="7"/>
      <c r="M23" s="7"/>
    </row>
    <row r="24" spans="1:13">
      <c r="A24" s="5"/>
      <c r="B24" s="5"/>
      <c r="C24" s="7"/>
      <c r="D24" s="7"/>
      <c r="E24" s="7"/>
      <c r="F24" s="7"/>
      <c r="G24" s="7"/>
      <c r="H24" s="7"/>
      <c r="I24" s="7"/>
      <c r="J24" s="7"/>
      <c r="K24" s="7"/>
      <c r="L24" s="7"/>
      <c r="M24" s="7"/>
    </row>
    <row r="25" spans="1:13">
      <c r="A25" s="5"/>
      <c r="B25" s="5"/>
      <c r="C25" s="7"/>
      <c r="D25" s="7"/>
      <c r="E25" s="7"/>
      <c r="F25" s="7"/>
      <c r="G25" s="7"/>
      <c r="H25" s="7"/>
      <c r="I25" s="7"/>
      <c r="J25" s="7"/>
      <c r="K25" s="7"/>
      <c r="L25" s="7"/>
      <c r="M25" s="7"/>
    </row>
    <row r="26" spans="1:13">
      <c r="A26" s="5"/>
      <c r="B26" s="5"/>
      <c r="C26" s="7"/>
      <c r="D26" s="7"/>
      <c r="E26" s="7"/>
      <c r="F26" s="7"/>
      <c r="G26" s="7"/>
      <c r="H26" s="7"/>
      <c r="I26" s="7"/>
      <c r="J26" s="7"/>
      <c r="K26" s="7"/>
      <c r="L26" s="7"/>
      <c r="M26" s="7"/>
    </row>
    <row r="27" spans="1:13">
      <c r="A27" s="5"/>
      <c r="B27" s="5"/>
      <c r="C27" s="7"/>
      <c r="D27" s="7"/>
      <c r="E27" s="7"/>
      <c r="F27" s="7"/>
      <c r="G27" s="7"/>
      <c r="H27" s="7"/>
      <c r="I27" s="7"/>
      <c r="J27" s="7"/>
      <c r="K27" s="7"/>
      <c r="L27" s="7"/>
      <c r="M27" s="7"/>
    </row>
    <row r="28" spans="1:13">
      <c r="A28" s="5"/>
      <c r="B28" s="5"/>
      <c r="C28" s="7"/>
      <c r="D28" s="7"/>
      <c r="E28" s="7"/>
      <c r="F28" s="7"/>
      <c r="G28" s="7"/>
      <c r="H28" s="7"/>
      <c r="I28" s="7"/>
      <c r="J28" s="7"/>
      <c r="K28" s="7"/>
      <c r="L28" s="7"/>
      <c r="M28" s="7"/>
    </row>
    <row r="29" spans="1:13">
      <c r="A29" s="5"/>
      <c r="B29" s="5"/>
      <c r="C29" s="7"/>
      <c r="D29" s="7"/>
      <c r="E29" s="7"/>
      <c r="F29" s="7"/>
      <c r="G29" s="7"/>
      <c r="H29" s="7"/>
      <c r="I29" s="7"/>
      <c r="J29" s="7"/>
      <c r="K29" s="7"/>
      <c r="L29" s="7"/>
      <c r="M29" s="7"/>
    </row>
    <row r="30" spans="1:13">
      <c r="A30" s="5"/>
      <c r="B30" s="5"/>
      <c r="C30" s="7"/>
      <c r="D30" s="7"/>
      <c r="E30" s="7"/>
      <c r="F30" s="7"/>
      <c r="G30" s="7"/>
      <c r="H30" s="7"/>
      <c r="I30" s="7"/>
      <c r="J30" s="7"/>
      <c r="K30" s="7"/>
      <c r="L30" s="7"/>
      <c r="M30" s="7"/>
    </row>
    <row r="31" spans="1:13">
      <c r="A31" s="5"/>
      <c r="B31" s="5"/>
      <c r="C31" s="7"/>
      <c r="D31" s="7"/>
      <c r="E31" s="7"/>
      <c r="F31" s="7"/>
      <c r="G31" s="7"/>
      <c r="H31" s="7"/>
      <c r="I31" s="7"/>
      <c r="J31" s="7"/>
      <c r="K31" s="7"/>
      <c r="L31" s="7"/>
      <c r="M31" s="7"/>
    </row>
    <row r="32" spans="1:13">
      <c r="A32" s="5"/>
      <c r="B32" s="5"/>
      <c r="C32" s="7"/>
      <c r="D32" s="7"/>
      <c r="E32" s="7"/>
      <c r="F32" s="7"/>
      <c r="G32" s="7"/>
      <c r="H32" s="7"/>
      <c r="I32" s="7"/>
      <c r="J32" s="7"/>
      <c r="K32" s="7"/>
      <c r="L32" s="7"/>
      <c r="M32" s="7"/>
    </row>
    <row r="33" spans="1:13">
      <c r="A33" s="5"/>
      <c r="B33" s="5"/>
      <c r="C33" s="7"/>
      <c r="D33" s="7"/>
      <c r="E33" s="7"/>
      <c r="F33" s="7"/>
      <c r="G33" s="7"/>
      <c r="H33" s="7"/>
      <c r="I33" s="7"/>
      <c r="J33" s="7"/>
      <c r="K33" s="7"/>
      <c r="L33" s="7"/>
      <c r="M33" s="7"/>
    </row>
    <row r="34" spans="1:13">
      <c r="A34" s="5"/>
      <c r="B34" s="5"/>
      <c r="C34" s="7"/>
      <c r="D34" s="7"/>
      <c r="E34" s="7"/>
      <c r="F34" s="7"/>
      <c r="G34" s="7"/>
      <c r="H34" s="7"/>
      <c r="I34" s="7"/>
      <c r="J34" s="7"/>
      <c r="K34" s="7"/>
      <c r="L34" s="7"/>
      <c r="M34" s="7"/>
    </row>
    <row r="35" spans="1:13">
      <c r="A35" s="5"/>
      <c r="B35" s="5"/>
      <c r="C35" s="7"/>
      <c r="D35" s="7"/>
      <c r="E35" s="7"/>
      <c r="F35" s="7"/>
      <c r="G35" s="7"/>
      <c r="H35" s="7"/>
      <c r="I35" s="7"/>
      <c r="J35" s="7"/>
      <c r="K35" s="7"/>
      <c r="L35" s="7"/>
      <c r="M35" s="7"/>
    </row>
    <row r="36" spans="1:13">
      <c r="A36" s="5"/>
      <c r="B36" s="5"/>
      <c r="C36" s="7"/>
      <c r="D36" s="7"/>
      <c r="E36" s="7"/>
      <c r="F36" s="7"/>
      <c r="G36" s="7"/>
      <c r="H36" s="7"/>
      <c r="I36" s="7"/>
      <c r="J36" s="7"/>
      <c r="K36" s="7"/>
      <c r="L36" s="7"/>
      <c r="M36" s="7"/>
    </row>
    <row r="37" spans="1:13">
      <c r="A37" s="5"/>
      <c r="B37" s="5"/>
      <c r="C37" s="7"/>
      <c r="D37" s="7"/>
      <c r="E37" s="7"/>
      <c r="F37" s="7"/>
      <c r="G37" s="7"/>
      <c r="H37" s="7"/>
      <c r="I37" s="7"/>
      <c r="J37" s="7"/>
      <c r="K37" s="7"/>
      <c r="L37" s="7"/>
      <c r="M37" s="7"/>
    </row>
    <row r="38" spans="1:13">
      <c r="A38" s="5"/>
      <c r="B38" s="5"/>
      <c r="C38" s="7"/>
      <c r="D38" s="7"/>
      <c r="E38" s="7"/>
      <c r="F38" s="7"/>
      <c r="G38" s="7"/>
      <c r="H38" s="7"/>
      <c r="I38" s="7"/>
      <c r="J38" s="7"/>
      <c r="K38" s="7"/>
      <c r="L38" s="7"/>
      <c r="M38" s="7"/>
    </row>
    <row r="39" spans="1:13">
      <c r="A39" s="5"/>
      <c r="B39" s="5"/>
      <c r="C39" s="7"/>
      <c r="D39" s="7"/>
      <c r="E39" s="7"/>
      <c r="F39" s="7"/>
      <c r="G39" s="7"/>
      <c r="H39" s="7"/>
      <c r="I39" s="7"/>
      <c r="J39" s="7"/>
      <c r="K39" s="7"/>
      <c r="L39" s="7"/>
      <c r="M39" s="7"/>
    </row>
    <row r="40" spans="1:13">
      <c r="A40" s="5"/>
      <c r="B40" s="5"/>
      <c r="C40" s="7"/>
      <c r="D40" s="7"/>
      <c r="E40" s="7"/>
      <c r="F40" s="7"/>
      <c r="G40" s="7"/>
      <c r="H40" s="7"/>
      <c r="I40" s="7"/>
      <c r="J40" s="7"/>
      <c r="K40" s="7"/>
      <c r="L40" s="7"/>
      <c r="M40" s="7"/>
    </row>
    <row r="41" spans="1:13">
      <c r="A41" s="5"/>
      <c r="B41" s="5"/>
      <c r="C41" s="7"/>
      <c r="D41" s="7"/>
      <c r="E41" s="7"/>
      <c r="F41" s="7"/>
      <c r="G41" s="7"/>
      <c r="H41" s="7"/>
      <c r="I41" s="7"/>
      <c r="J41" s="7"/>
      <c r="K41" s="7"/>
      <c r="L41" s="7"/>
      <c r="M41" s="7"/>
    </row>
    <row r="42" spans="1:13">
      <c r="A42" s="5"/>
      <c r="B42" s="5"/>
      <c r="C42" s="7"/>
      <c r="D42" s="7"/>
      <c r="E42" s="7"/>
      <c r="F42" s="7"/>
      <c r="G42" s="7"/>
      <c r="H42" s="7"/>
      <c r="I42" s="7"/>
      <c r="J42" s="7"/>
      <c r="K42" s="7"/>
      <c r="L42" s="7"/>
      <c r="M42" s="7"/>
    </row>
    <row r="43" spans="1:13">
      <c r="A43" s="5"/>
      <c r="B43" s="5"/>
      <c r="C43" s="7"/>
      <c r="D43" s="7"/>
      <c r="E43" s="7"/>
      <c r="F43" s="7"/>
      <c r="G43" s="7"/>
      <c r="H43" s="7"/>
      <c r="I43" s="7"/>
      <c r="J43" s="7"/>
      <c r="K43" s="7"/>
      <c r="L43" s="7"/>
      <c r="M43" s="7"/>
    </row>
    <row r="44" spans="1:13">
      <c r="A44" s="5"/>
      <c r="B44" s="5"/>
      <c r="C44" s="7"/>
      <c r="D44" s="7"/>
      <c r="E44" s="7"/>
      <c r="F44" s="7"/>
      <c r="G44" s="7"/>
      <c r="H44" s="7"/>
      <c r="I44" s="7"/>
      <c r="J44" s="7"/>
      <c r="K44" s="7"/>
      <c r="L44" s="7"/>
      <c r="M44" s="7"/>
    </row>
    <row r="45" spans="1:13">
      <c r="A45" s="5"/>
      <c r="B45" s="5"/>
      <c r="C45" s="7"/>
      <c r="D45" s="7"/>
      <c r="E45" s="7"/>
      <c r="F45" s="7"/>
      <c r="G45" s="7"/>
      <c r="H45" s="7"/>
      <c r="I45" s="7"/>
      <c r="J45" s="7"/>
      <c r="K45" s="7"/>
      <c r="L45" s="7"/>
      <c r="M45" s="7"/>
    </row>
    <row r="46" spans="1:13">
      <c r="A46" s="5"/>
      <c r="B46" s="5"/>
      <c r="C46" s="7"/>
      <c r="D46" s="7"/>
      <c r="E46" s="7"/>
      <c r="F46" s="7"/>
      <c r="G46" s="7"/>
      <c r="H46" s="7"/>
      <c r="I46" s="7"/>
      <c r="J46" s="7"/>
      <c r="K46" s="7"/>
      <c r="L46" s="7"/>
      <c r="M46" s="7"/>
    </row>
    <row r="47" spans="1:13">
      <c r="A47" s="5"/>
      <c r="B47" s="5"/>
      <c r="C47" s="7"/>
      <c r="D47" s="7"/>
      <c r="E47" s="7"/>
      <c r="F47" s="7"/>
      <c r="G47" s="7"/>
      <c r="H47" s="7"/>
      <c r="I47" s="7"/>
      <c r="J47" s="7"/>
      <c r="K47" s="7"/>
      <c r="L47" s="7"/>
      <c r="M47" s="7"/>
    </row>
    <row r="48" spans="1:13">
      <c r="A48" s="5"/>
      <c r="B48" s="5"/>
      <c r="C48" s="7"/>
      <c r="D48" s="7"/>
      <c r="E48" s="7"/>
      <c r="F48" s="7"/>
      <c r="G48" s="7"/>
      <c r="H48" s="7"/>
      <c r="I48" s="7"/>
      <c r="J48" s="7"/>
      <c r="K48" s="7"/>
      <c r="L48" s="7"/>
      <c r="M48" s="7"/>
    </row>
    <row r="49" spans="1:13">
      <c r="A49" s="5"/>
      <c r="B49" s="5"/>
      <c r="C49" s="7"/>
      <c r="D49" s="7"/>
      <c r="E49" s="7"/>
      <c r="F49" s="7"/>
      <c r="G49" s="7"/>
      <c r="H49" s="7"/>
      <c r="I49" s="7"/>
      <c r="J49" s="7"/>
      <c r="K49" s="7"/>
      <c r="L49" s="7"/>
      <c r="M49" s="7"/>
    </row>
  </sheetData>
  <mergeCells count="4">
    <mergeCell ref="A1:M1"/>
    <mergeCell ref="A2:M2"/>
    <mergeCell ref="A3:M3"/>
    <mergeCell ref="A8:M8"/>
  </mergeCells>
  <pageMargins left="0.75" right="0.75" top="0.75" bottom="0.75" header="0.03" footer="0.03"/>
  <pageSetup fitToHeight="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M50"/>
  <sheetViews>
    <sheetView workbookViewId="0">
      <selection activeCell="I5" sqref="I5"/>
    </sheetView>
  </sheetViews>
  <sheetFormatPr defaultRowHeight="12.75"/>
  <cols>
    <col min="1" max="1" width="18.83203125" customWidth="1"/>
    <col min="2" max="2" width="35.33203125" customWidth="1"/>
    <col min="3" max="3" width="12.6640625" customWidth="1"/>
    <col min="4" max="4" width="9.33203125" customWidth="1"/>
    <col min="5" max="5" width="9.83203125" customWidth="1"/>
    <col min="6" max="11" width="14.5" customWidth="1"/>
    <col min="12" max="12" width="11.5" customWidth="1"/>
    <col min="13" max="13" width="30.6640625" customWidth="1"/>
  </cols>
  <sheetData>
    <row r="1" spans="1:13" ht="13.5">
      <c r="A1" s="44" t="s">
        <v>0</v>
      </c>
      <c r="B1" s="44"/>
      <c r="C1" s="44"/>
      <c r="D1" s="44"/>
      <c r="E1" s="44"/>
      <c r="F1" s="44"/>
      <c r="G1" s="44"/>
      <c r="H1" s="44"/>
      <c r="I1" s="44"/>
      <c r="J1" s="44"/>
      <c r="K1" s="44"/>
      <c r="L1" s="44"/>
      <c r="M1" s="44"/>
    </row>
    <row r="2" spans="1:13">
      <c r="A2" s="45" t="s">
        <v>848</v>
      </c>
      <c r="B2" s="45"/>
      <c r="C2" s="45"/>
      <c r="D2" s="45"/>
      <c r="E2" s="45"/>
      <c r="F2" s="45"/>
      <c r="G2" s="45"/>
      <c r="H2" s="45"/>
      <c r="I2" s="45"/>
      <c r="J2" s="45"/>
      <c r="K2" s="45"/>
      <c r="L2" s="45"/>
      <c r="M2" s="45"/>
    </row>
    <row r="3" spans="1:13">
      <c r="A3" s="45" t="s">
        <v>2</v>
      </c>
      <c r="B3" s="45"/>
      <c r="C3" s="45"/>
      <c r="D3" s="45"/>
      <c r="E3" s="45"/>
      <c r="F3" s="45"/>
      <c r="G3" s="45"/>
      <c r="H3" s="45"/>
      <c r="I3" s="45"/>
      <c r="J3" s="45"/>
      <c r="K3" s="45"/>
      <c r="L3" s="45"/>
      <c r="M3" s="45"/>
    </row>
    <row r="4" spans="1:13">
      <c r="C4" s="1" t="s">
        <v>3</v>
      </c>
      <c r="D4" s="1" t="s">
        <v>4</v>
      </c>
      <c r="E4" s="1" t="s">
        <v>5</v>
      </c>
      <c r="F4" s="1" t="s">
        <v>6</v>
      </c>
      <c r="G4" s="1" t="s">
        <v>7</v>
      </c>
      <c r="H4" s="1" t="s">
        <v>7</v>
      </c>
      <c r="I4" s="3" t="s">
        <v>7</v>
      </c>
      <c r="J4" s="3" t="s">
        <v>7</v>
      </c>
      <c r="K4" s="3" t="s">
        <v>7</v>
      </c>
    </row>
    <row r="5" spans="1:13">
      <c r="C5" s="2" t="s">
        <v>8</v>
      </c>
      <c r="D5" s="1" t="s">
        <v>9</v>
      </c>
      <c r="E5" s="1" t="s">
        <v>7</v>
      </c>
      <c r="F5" s="1" t="s">
        <v>10</v>
      </c>
      <c r="G5" s="1" t="s">
        <v>11</v>
      </c>
      <c r="H5" s="1" t="s">
        <v>12</v>
      </c>
      <c r="I5" s="3" t="s">
        <v>13</v>
      </c>
      <c r="J5" s="3" t="s">
        <v>14</v>
      </c>
      <c r="K5" s="3" t="s">
        <v>15</v>
      </c>
      <c r="L5" s="1" t="s">
        <v>16</v>
      </c>
    </row>
    <row r="6" spans="1:13">
      <c r="C6" s="2" t="s">
        <v>17</v>
      </c>
      <c r="D6" s="3" t="s">
        <v>18</v>
      </c>
      <c r="E6" s="3" t="s">
        <v>19</v>
      </c>
      <c r="F6" s="3" t="s">
        <v>17</v>
      </c>
      <c r="G6" s="3" t="s">
        <v>20</v>
      </c>
      <c r="H6" s="3" t="s">
        <v>20</v>
      </c>
      <c r="I6" s="3" t="s">
        <v>20</v>
      </c>
      <c r="J6" s="3" t="s">
        <v>20</v>
      </c>
      <c r="K6" s="3" t="s">
        <v>20</v>
      </c>
      <c r="L6" s="3" t="s">
        <v>21</v>
      </c>
      <c r="M6" s="3" t="s">
        <v>22</v>
      </c>
    </row>
    <row r="7" spans="1:13">
      <c r="A7" s="9"/>
      <c r="B7" s="9"/>
      <c r="C7" s="10"/>
      <c r="D7" s="10"/>
      <c r="E7" s="10"/>
      <c r="F7" s="10"/>
      <c r="G7" s="10"/>
      <c r="H7" s="10"/>
      <c r="I7" s="10"/>
      <c r="J7" s="10"/>
      <c r="K7" s="10"/>
      <c r="L7" s="10"/>
      <c r="M7" s="10"/>
    </row>
    <row r="8" spans="1:13">
      <c r="A8" s="46" t="s">
        <v>25</v>
      </c>
      <c r="B8" s="47"/>
      <c r="C8" s="47"/>
      <c r="D8" s="47"/>
      <c r="E8" s="47"/>
      <c r="F8" s="47"/>
      <c r="G8" s="47"/>
      <c r="H8" s="47"/>
      <c r="I8" s="47"/>
      <c r="J8" s="47"/>
      <c r="K8" s="47"/>
      <c r="L8" s="47"/>
      <c r="M8" s="47"/>
    </row>
    <row r="9" spans="1:13">
      <c r="A9" s="4" t="s">
        <v>849</v>
      </c>
      <c r="B9" s="5" t="s">
        <v>850</v>
      </c>
      <c r="C9" s="7">
        <v>50</v>
      </c>
      <c r="D9" s="11"/>
      <c r="E9" s="11"/>
      <c r="F9" s="7">
        <v>100</v>
      </c>
      <c r="G9" s="11">
        <v>68.87</v>
      </c>
      <c r="H9" s="11">
        <v>99.71</v>
      </c>
      <c r="I9" s="7"/>
      <c r="J9" s="11">
        <v>6.38</v>
      </c>
      <c r="K9" s="11">
        <v>36.25</v>
      </c>
      <c r="L9" s="8">
        <v>0</v>
      </c>
      <c r="M9" s="7"/>
    </row>
    <row r="10" spans="1:13">
      <c r="A10" s="4" t="s">
        <v>851</v>
      </c>
      <c r="B10" s="5" t="s">
        <v>852</v>
      </c>
      <c r="C10" s="7"/>
      <c r="D10" s="11">
        <v>105.9</v>
      </c>
      <c r="E10" s="11">
        <v>158.85</v>
      </c>
      <c r="F10" s="7">
        <v>130</v>
      </c>
      <c r="G10" s="11">
        <v>423.6</v>
      </c>
      <c r="H10" s="11">
        <v>494.2</v>
      </c>
      <c r="I10" s="11">
        <v>458.9</v>
      </c>
      <c r="J10" s="11">
        <v>374.84</v>
      </c>
      <c r="K10" s="11">
        <v>131.04</v>
      </c>
      <c r="L10" s="8">
        <v>0</v>
      </c>
      <c r="M10" s="7"/>
    </row>
    <row r="11" spans="1:13">
      <c r="A11" s="4" t="s">
        <v>853</v>
      </c>
      <c r="B11" s="5" t="s">
        <v>854</v>
      </c>
      <c r="C11" s="7">
        <v>2800</v>
      </c>
      <c r="D11" s="11">
        <v>251.59</v>
      </c>
      <c r="E11" s="11">
        <v>377.38499999999999</v>
      </c>
      <c r="F11" s="7">
        <v>2800</v>
      </c>
      <c r="G11" s="11">
        <v>3928.08</v>
      </c>
      <c r="H11" s="11">
        <v>2593.06</v>
      </c>
      <c r="I11" s="11">
        <v>662.75</v>
      </c>
      <c r="J11" s="11">
        <v>3490.47</v>
      </c>
      <c r="K11" s="11">
        <v>2114.7600000000002</v>
      </c>
      <c r="L11" s="8">
        <v>0</v>
      </c>
      <c r="M11" s="7"/>
    </row>
    <row r="12" spans="1:13">
      <c r="A12" s="4" t="s">
        <v>855</v>
      </c>
      <c r="B12" s="5" t="s">
        <v>856</v>
      </c>
      <c r="C12" s="7">
        <v>1000</v>
      </c>
      <c r="D12" s="11">
        <v>-1750</v>
      </c>
      <c r="E12" s="11">
        <v>-2625</v>
      </c>
      <c r="F12" s="7">
        <v>250</v>
      </c>
      <c r="G12" s="11">
        <v>-240.37</v>
      </c>
      <c r="H12" s="11">
        <v>-300.14999999999998</v>
      </c>
      <c r="I12" s="11">
        <v>396.61</v>
      </c>
      <c r="J12" s="11">
        <v>2075.81</v>
      </c>
      <c r="K12" s="11">
        <v>353.95</v>
      </c>
      <c r="L12" s="8">
        <v>0</v>
      </c>
      <c r="M12" s="7"/>
    </row>
    <row r="13" spans="1:13">
      <c r="A13" s="4" t="s">
        <v>857</v>
      </c>
      <c r="B13" s="5" t="s">
        <v>858</v>
      </c>
      <c r="C13" s="7">
        <v>0</v>
      </c>
      <c r="D13" s="7"/>
      <c r="E13" s="11"/>
      <c r="F13" s="7">
        <v>750</v>
      </c>
      <c r="G13" s="11">
        <v>256.66000000000003</v>
      </c>
      <c r="H13" s="11">
        <v>336.52</v>
      </c>
      <c r="I13" s="7"/>
      <c r="J13" s="7"/>
      <c r="K13" s="7"/>
      <c r="L13" s="8">
        <v>0</v>
      </c>
      <c r="M13" s="7"/>
    </row>
    <row r="14" spans="1:13">
      <c r="A14" s="4" t="s">
        <v>859</v>
      </c>
      <c r="B14" s="5" t="s">
        <v>860</v>
      </c>
      <c r="C14" s="7">
        <v>400</v>
      </c>
      <c r="D14" s="7"/>
      <c r="E14" s="11"/>
      <c r="F14" s="7">
        <v>750</v>
      </c>
      <c r="G14" s="11">
        <v>405</v>
      </c>
      <c r="H14" s="11">
        <v>749.13</v>
      </c>
      <c r="I14" s="11">
        <v>63.47</v>
      </c>
      <c r="J14" s="11">
        <v>563.41999999999996</v>
      </c>
      <c r="K14" s="11">
        <v>324.39</v>
      </c>
      <c r="L14" s="8">
        <v>0</v>
      </c>
      <c r="M14" s="7"/>
    </row>
    <row r="15" spans="1:13">
      <c r="A15" s="4" t="s">
        <v>861</v>
      </c>
      <c r="B15" s="5" t="s">
        <v>862</v>
      </c>
      <c r="C15" s="7">
        <v>2000</v>
      </c>
      <c r="D15" s="11">
        <v>325</v>
      </c>
      <c r="E15" s="11">
        <v>487.5</v>
      </c>
      <c r="F15" s="7">
        <v>2000</v>
      </c>
      <c r="G15" s="11">
        <v>3171.09</v>
      </c>
      <c r="H15" s="11">
        <v>1797.63</v>
      </c>
      <c r="I15" s="11">
        <v>2193.86</v>
      </c>
      <c r="J15" s="11">
        <v>2856.94</v>
      </c>
      <c r="K15" s="11">
        <v>3094.9</v>
      </c>
      <c r="L15" s="8">
        <v>0</v>
      </c>
      <c r="M15" s="7"/>
    </row>
    <row r="16" spans="1:13">
      <c r="A16" s="4" t="s">
        <v>863</v>
      </c>
      <c r="B16" s="5" t="s">
        <v>864</v>
      </c>
      <c r="C16" s="7">
        <v>500</v>
      </c>
      <c r="D16" s="11">
        <v>269.39</v>
      </c>
      <c r="E16" s="11">
        <v>404.08499999999998</v>
      </c>
      <c r="F16" s="7">
        <v>500</v>
      </c>
      <c r="G16" s="11">
        <v>700</v>
      </c>
      <c r="H16" s="7"/>
      <c r="I16" s="11">
        <v>179.13</v>
      </c>
      <c r="J16" s="11">
        <v>658.89</v>
      </c>
      <c r="K16" s="11">
        <v>474.28</v>
      </c>
      <c r="L16" s="8">
        <v>0</v>
      </c>
      <c r="M16" s="7"/>
    </row>
    <row r="17" spans="1:13">
      <c r="A17" s="4" t="s">
        <v>865</v>
      </c>
      <c r="B17" s="5" t="s">
        <v>866</v>
      </c>
      <c r="C17" s="7">
        <f>F17*1.07</f>
        <v>17414.25</v>
      </c>
      <c r="D17" s="11">
        <v>11207.86</v>
      </c>
      <c r="E17" s="11">
        <v>16811.79</v>
      </c>
      <c r="F17" s="7">
        <v>16275</v>
      </c>
      <c r="G17" s="11">
        <v>16780.599999999999</v>
      </c>
      <c r="H17" s="11">
        <v>14324.36</v>
      </c>
      <c r="I17" s="11">
        <v>11548.42</v>
      </c>
      <c r="J17" s="11">
        <v>13140.95</v>
      </c>
      <c r="K17" s="11">
        <v>11361.72</v>
      </c>
      <c r="L17" s="8">
        <v>0</v>
      </c>
      <c r="M17" s="7"/>
    </row>
    <row r="18" spans="1:13">
      <c r="A18" s="4" t="s">
        <v>867</v>
      </c>
      <c r="B18" s="5" t="s">
        <v>868</v>
      </c>
      <c r="C18" s="7">
        <f>F18*1.07</f>
        <v>1348.2</v>
      </c>
      <c r="D18" s="11">
        <v>924.64</v>
      </c>
      <c r="E18" s="11">
        <v>1386.96</v>
      </c>
      <c r="F18" s="7">
        <v>1260</v>
      </c>
      <c r="G18" s="11">
        <v>1284.28</v>
      </c>
      <c r="H18" s="11">
        <v>1136.45</v>
      </c>
      <c r="I18" s="11">
        <v>904.19</v>
      </c>
      <c r="J18" s="11">
        <v>1019.05</v>
      </c>
      <c r="K18" s="11">
        <v>896.21</v>
      </c>
      <c r="L18" s="8">
        <v>0</v>
      </c>
      <c r="M18" s="7"/>
    </row>
    <row r="19" spans="1:13">
      <c r="A19" s="4" t="s">
        <v>869</v>
      </c>
      <c r="B19" s="5" t="s">
        <v>870</v>
      </c>
      <c r="C19" s="7">
        <v>245</v>
      </c>
      <c r="D19" s="11">
        <v>121.38</v>
      </c>
      <c r="E19" s="11">
        <v>182.07</v>
      </c>
      <c r="F19" s="7">
        <v>242.75</v>
      </c>
      <c r="G19" s="11">
        <v>242.76</v>
      </c>
      <c r="H19" s="11">
        <v>242.76</v>
      </c>
      <c r="I19" s="11">
        <v>242.76</v>
      </c>
      <c r="J19" s="11">
        <v>242.75</v>
      </c>
      <c r="K19" s="11">
        <v>242.76</v>
      </c>
      <c r="L19" s="8">
        <v>0</v>
      </c>
      <c r="M19" s="7"/>
    </row>
    <row r="20" spans="1:13">
      <c r="A20" s="4"/>
      <c r="B20" s="5"/>
      <c r="C20" s="12"/>
      <c r="D20" s="12"/>
      <c r="E20" s="12"/>
      <c r="F20" s="12"/>
      <c r="G20" s="12"/>
      <c r="H20" s="12"/>
      <c r="I20" s="12"/>
      <c r="J20" s="12"/>
      <c r="K20" s="12"/>
      <c r="L20" s="12"/>
      <c r="M20" s="12"/>
    </row>
    <row r="21" spans="1:13">
      <c r="A21" s="4"/>
      <c r="B21" s="5" t="s">
        <v>36</v>
      </c>
      <c r="C21" s="7">
        <f>SUM(C9:C19)</f>
        <v>25757.45</v>
      </c>
      <c r="D21" s="11">
        <v>11455.76</v>
      </c>
      <c r="E21" s="11">
        <v>17183.64</v>
      </c>
      <c r="F21" s="7">
        <v>25057.75</v>
      </c>
      <c r="G21" s="11">
        <v>27020.57</v>
      </c>
      <c r="H21" s="11">
        <v>21473.67</v>
      </c>
      <c r="I21" s="11">
        <v>16650.09</v>
      </c>
      <c r="J21" s="11">
        <v>24429.5</v>
      </c>
      <c r="K21" s="11">
        <v>19030.259999999998</v>
      </c>
      <c r="L21" s="8">
        <v>0</v>
      </c>
      <c r="M21" s="7"/>
    </row>
    <row r="22" spans="1:13">
      <c r="A22" s="9"/>
      <c r="B22" s="9"/>
      <c r="C22" s="10"/>
      <c r="D22" s="10"/>
      <c r="E22" s="10"/>
      <c r="F22" s="10"/>
      <c r="G22" s="10"/>
      <c r="H22" s="10"/>
      <c r="I22" s="10"/>
      <c r="J22" s="10"/>
      <c r="K22" s="10"/>
      <c r="L22" s="10"/>
      <c r="M22" s="10"/>
    </row>
    <row r="23" spans="1:13">
      <c r="A23" s="5"/>
      <c r="B23" s="5"/>
      <c r="C23" s="7"/>
      <c r="D23" s="7"/>
      <c r="E23" s="7"/>
      <c r="F23" s="7"/>
      <c r="G23" s="7"/>
      <c r="H23" s="7"/>
      <c r="I23" s="7"/>
      <c r="J23" s="7"/>
      <c r="K23" s="7"/>
      <c r="L23" s="7"/>
      <c r="M23" s="7"/>
    </row>
    <row r="24" spans="1:13">
      <c r="A24" s="5"/>
      <c r="B24" s="5"/>
      <c r="C24" s="7"/>
      <c r="D24" s="7"/>
      <c r="E24" s="7"/>
      <c r="F24" s="7"/>
      <c r="G24" s="7"/>
      <c r="H24" s="7"/>
      <c r="I24" s="7"/>
      <c r="J24" s="7"/>
      <c r="K24" s="7"/>
      <c r="L24" s="7"/>
      <c r="M24" s="7"/>
    </row>
    <row r="25" spans="1:13">
      <c r="A25" s="5"/>
      <c r="B25" s="5"/>
      <c r="C25" s="7"/>
      <c r="D25" s="7"/>
      <c r="E25" s="7"/>
      <c r="F25" s="7"/>
      <c r="G25" s="7"/>
      <c r="H25" s="7"/>
      <c r="I25" s="7"/>
      <c r="J25" s="7"/>
      <c r="K25" s="7"/>
      <c r="L25" s="7"/>
      <c r="M25" s="7"/>
    </row>
    <row r="26" spans="1:13">
      <c r="A26" s="5"/>
      <c r="B26" s="5"/>
      <c r="C26" s="7"/>
      <c r="D26" s="7"/>
      <c r="E26" s="7"/>
      <c r="F26" s="7"/>
      <c r="G26" s="7"/>
      <c r="H26" s="7"/>
      <c r="I26" s="7"/>
      <c r="J26" s="7"/>
      <c r="K26" s="7"/>
      <c r="L26" s="7"/>
      <c r="M26" s="7"/>
    </row>
    <row r="27" spans="1:13">
      <c r="A27" s="5"/>
      <c r="B27" s="5"/>
      <c r="C27" s="7"/>
      <c r="D27" s="7"/>
      <c r="E27" s="7"/>
      <c r="F27" s="7"/>
      <c r="G27" s="7"/>
      <c r="H27" s="7"/>
      <c r="I27" s="7"/>
      <c r="J27" s="7"/>
      <c r="K27" s="7"/>
      <c r="L27" s="7"/>
      <c r="M27" s="7"/>
    </row>
    <row r="28" spans="1:13">
      <c r="A28" s="5"/>
      <c r="B28" s="5"/>
      <c r="C28" s="7"/>
      <c r="D28" s="7"/>
      <c r="E28" s="7"/>
      <c r="F28" s="7"/>
      <c r="G28" s="7"/>
      <c r="H28" s="7"/>
      <c r="I28" s="7"/>
      <c r="J28" s="7"/>
      <c r="K28" s="7"/>
      <c r="L28" s="7"/>
      <c r="M28" s="7"/>
    </row>
    <row r="29" spans="1:13">
      <c r="A29" s="5"/>
      <c r="B29" s="5"/>
      <c r="C29" s="7"/>
      <c r="D29" s="7"/>
      <c r="E29" s="7"/>
      <c r="F29" s="7"/>
      <c r="G29" s="7"/>
      <c r="H29" s="7"/>
      <c r="I29" s="7"/>
      <c r="J29" s="7"/>
      <c r="K29" s="7"/>
      <c r="L29" s="7"/>
      <c r="M29" s="7"/>
    </row>
    <row r="30" spans="1:13">
      <c r="A30" s="5"/>
      <c r="B30" s="5"/>
      <c r="C30" s="7"/>
      <c r="D30" s="7"/>
      <c r="E30" s="7"/>
      <c r="F30" s="7"/>
      <c r="G30" s="7"/>
      <c r="H30" s="7"/>
      <c r="I30" s="7"/>
      <c r="J30" s="7"/>
      <c r="K30" s="7"/>
      <c r="L30" s="7"/>
      <c r="M30" s="7"/>
    </row>
    <row r="31" spans="1:13">
      <c r="A31" s="5"/>
      <c r="B31" s="5"/>
      <c r="C31" s="7"/>
      <c r="D31" s="7"/>
      <c r="E31" s="7"/>
      <c r="F31" s="7"/>
      <c r="G31" s="7"/>
      <c r="H31" s="7"/>
      <c r="I31" s="7"/>
      <c r="J31" s="7"/>
      <c r="K31" s="7"/>
      <c r="L31" s="7"/>
      <c r="M31" s="7"/>
    </row>
    <row r="32" spans="1:13">
      <c r="A32" s="5"/>
      <c r="B32" s="5"/>
      <c r="C32" s="7"/>
      <c r="D32" s="7"/>
      <c r="E32" s="7"/>
      <c r="F32" s="7"/>
      <c r="G32" s="7"/>
      <c r="H32" s="7"/>
      <c r="I32" s="7"/>
      <c r="J32" s="7"/>
      <c r="K32" s="7"/>
      <c r="L32" s="7"/>
      <c r="M32" s="7"/>
    </row>
    <row r="33" spans="1:13">
      <c r="A33" s="5"/>
      <c r="B33" s="5"/>
      <c r="C33" s="7"/>
      <c r="D33" s="7"/>
      <c r="E33" s="7"/>
      <c r="F33" s="7"/>
      <c r="G33" s="7"/>
      <c r="H33" s="7"/>
      <c r="I33" s="7"/>
      <c r="J33" s="7"/>
      <c r="K33" s="7"/>
      <c r="L33" s="7"/>
      <c r="M33" s="7"/>
    </row>
    <row r="34" spans="1:13">
      <c r="A34" s="5"/>
      <c r="B34" s="5"/>
      <c r="C34" s="7"/>
      <c r="D34" s="7"/>
      <c r="E34" s="7"/>
      <c r="F34" s="7"/>
      <c r="G34" s="7"/>
      <c r="H34" s="7"/>
      <c r="I34" s="7"/>
      <c r="J34" s="7"/>
      <c r="K34" s="7"/>
      <c r="L34" s="7"/>
      <c r="M34" s="7"/>
    </row>
    <row r="35" spans="1:13">
      <c r="A35" s="5"/>
      <c r="B35" s="5"/>
      <c r="C35" s="7"/>
      <c r="D35" s="7"/>
      <c r="E35" s="7"/>
      <c r="F35" s="7"/>
      <c r="G35" s="7"/>
      <c r="H35" s="7"/>
      <c r="I35" s="7"/>
      <c r="J35" s="7"/>
      <c r="K35" s="7"/>
      <c r="L35" s="7"/>
      <c r="M35" s="7"/>
    </row>
    <row r="36" spans="1:13">
      <c r="A36" s="5"/>
      <c r="B36" s="5"/>
      <c r="C36" s="7"/>
      <c r="D36" s="7"/>
      <c r="E36" s="7"/>
      <c r="F36" s="7"/>
      <c r="G36" s="7"/>
      <c r="H36" s="7"/>
      <c r="I36" s="7"/>
      <c r="J36" s="7"/>
      <c r="K36" s="7"/>
      <c r="L36" s="7"/>
      <c r="M36" s="7"/>
    </row>
    <row r="37" spans="1:13">
      <c r="A37" s="5"/>
      <c r="B37" s="5"/>
      <c r="C37" s="7"/>
      <c r="D37" s="7"/>
      <c r="E37" s="7"/>
      <c r="F37" s="7"/>
      <c r="G37" s="7"/>
      <c r="H37" s="7"/>
      <c r="I37" s="7"/>
      <c r="J37" s="7"/>
      <c r="K37" s="7"/>
      <c r="L37" s="7"/>
      <c r="M37" s="7"/>
    </row>
    <row r="38" spans="1:13">
      <c r="A38" s="5"/>
      <c r="B38" s="5"/>
      <c r="C38" s="7"/>
      <c r="D38" s="7"/>
      <c r="E38" s="7"/>
      <c r="F38" s="7"/>
      <c r="G38" s="7"/>
      <c r="H38" s="7"/>
      <c r="I38" s="7"/>
      <c r="J38" s="7"/>
      <c r="K38" s="7"/>
      <c r="L38" s="7"/>
      <c r="M38" s="7"/>
    </row>
    <row r="39" spans="1:13">
      <c r="A39" s="5"/>
      <c r="B39" s="5"/>
      <c r="C39" s="7"/>
      <c r="D39" s="7"/>
      <c r="E39" s="7"/>
      <c r="F39" s="7"/>
      <c r="G39" s="7"/>
      <c r="H39" s="7"/>
      <c r="I39" s="7"/>
      <c r="J39" s="7"/>
      <c r="K39" s="7"/>
      <c r="L39" s="7"/>
      <c r="M39" s="7"/>
    </row>
    <row r="40" spans="1:13">
      <c r="A40" s="5"/>
      <c r="B40" s="5"/>
      <c r="C40" s="7"/>
      <c r="D40" s="7"/>
      <c r="E40" s="7"/>
      <c r="F40" s="7"/>
      <c r="G40" s="7"/>
      <c r="H40" s="7"/>
      <c r="I40" s="7"/>
      <c r="J40" s="7"/>
      <c r="K40" s="7"/>
      <c r="L40" s="7"/>
      <c r="M40" s="7"/>
    </row>
    <row r="41" spans="1:13">
      <c r="A41" s="5"/>
      <c r="B41" s="5"/>
      <c r="C41" s="7"/>
      <c r="D41" s="7"/>
      <c r="E41" s="7"/>
      <c r="F41" s="7"/>
      <c r="G41" s="7"/>
      <c r="H41" s="7"/>
      <c r="I41" s="7"/>
      <c r="J41" s="7"/>
      <c r="K41" s="7"/>
      <c r="L41" s="7"/>
      <c r="M41" s="7"/>
    </row>
    <row r="42" spans="1:13">
      <c r="A42" s="5"/>
      <c r="B42" s="5"/>
      <c r="C42" s="7"/>
      <c r="D42" s="7"/>
      <c r="E42" s="7"/>
      <c r="F42" s="7"/>
      <c r="G42" s="7"/>
      <c r="H42" s="7"/>
      <c r="I42" s="7"/>
      <c r="J42" s="7"/>
      <c r="K42" s="7"/>
      <c r="L42" s="7"/>
      <c r="M42" s="7"/>
    </row>
    <row r="43" spans="1:13">
      <c r="A43" s="5"/>
      <c r="B43" s="5"/>
      <c r="C43" s="7"/>
      <c r="D43" s="7"/>
      <c r="E43" s="7"/>
      <c r="F43" s="7"/>
      <c r="G43" s="7"/>
      <c r="H43" s="7"/>
      <c r="I43" s="7"/>
      <c r="J43" s="7"/>
      <c r="K43" s="7"/>
      <c r="L43" s="7"/>
      <c r="M43" s="7"/>
    </row>
    <row r="44" spans="1:13">
      <c r="A44" s="5"/>
      <c r="B44" s="5"/>
      <c r="C44" s="7"/>
      <c r="D44" s="7"/>
      <c r="E44" s="7"/>
      <c r="F44" s="7"/>
      <c r="G44" s="7"/>
      <c r="H44" s="7"/>
      <c r="I44" s="7"/>
      <c r="J44" s="7"/>
      <c r="K44" s="7"/>
      <c r="L44" s="7"/>
      <c r="M44" s="7"/>
    </row>
    <row r="45" spans="1:13">
      <c r="A45" s="5"/>
      <c r="B45" s="5"/>
      <c r="C45" s="7"/>
      <c r="D45" s="7"/>
      <c r="E45" s="7"/>
      <c r="F45" s="7"/>
      <c r="G45" s="7"/>
      <c r="H45" s="7"/>
      <c r="I45" s="7"/>
      <c r="J45" s="7"/>
      <c r="K45" s="7"/>
      <c r="L45" s="7"/>
      <c r="M45" s="7"/>
    </row>
    <row r="46" spans="1:13">
      <c r="A46" s="5"/>
      <c r="B46" s="5"/>
      <c r="C46" s="7"/>
      <c r="D46" s="7"/>
      <c r="E46" s="7"/>
      <c r="F46" s="7"/>
      <c r="G46" s="7"/>
      <c r="H46" s="7"/>
      <c r="I46" s="7"/>
      <c r="J46" s="7"/>
      <c r="K46" s="7"/>
      <c r="L46" s="7"/>
      <c r="M46" s="7"/>
    </row>
    <row r="47" spans="1:13">
      <c r="A47" s="5"/>
      <c r="B47" s="5"/>
      <c r="C47" s="7"/>
      <c r="D47" s="7"/>
      <c r="E47" s="7"/>
      <c r="F47" s="7"/>
      <c r="G47" s="7"/>
      <c r="H47" s="7"/>
      <c r="I47" s="7"/>
      <c r="J47" s="7"/>
      <c r="K47" s="7"/>
      <c r="L47" s="7"/>
      <c r="M47" s="7"/>
    </row>
    <row r="48" spans="1:13">
      <c r="A48" s="5"/>
      <c r="B48" s="5"/>
      <c r="C48" s="7"/>
      <c r="D48" s="7"/>
      <c r="E48" s="7"/>
      <c r="F48" s="7"/>
      <c r="G48" s="7"/>
      <c r="H48" s="7"/>
      <c r="I48" s="7"/>
      <c r="J48" s="7"/>
      <c r="K48" s="7"/>
      <c r="L48" s="7"/>
      <c r="M48" s="7"/>
    </row>
    <row r="49" spans="1:13">
      <c r="A49" s="5"/>
      <c r="B49" s="5"/>
      <c r="C49" s="7"/>
      <c r="D49" s="7"/>
      <c r="E49" s="7"/>
      <c r="F49" s="7"/>
      <c r="G49" s="7"/>
      <c r="H49" s="7"/>
      <c r="I49" s="7"/>
      <c r="J49" s="7"/>
      <c r="K49" s="7"/>
      <c r="L49" s="7"/>
      <c r="M49" s="7"/>
    </row>
    <row r="50" spans="1:13">
      <c r="A50" s="5"/>
      <c r="B50" s="5"/>
      <c r="C50" s="7"/>
      <c r="D50" s="7"/>
      <c r="E50" s="7"/>
      <c r="F50" s="7"/>
      <c r="G50" s="7"/>
      <c r="H50" s="7"/>
      <c r="I50" s="7"/>
      <c r="J50" s="7"/>
      <c r="K50" s="7"/>
      <c r="L50" s="7"/>
      <c r="M50" s="7"/>
    </row>
  </sheetData>
  <mergeCells count="4">
    <mergeCell ref="A1:M1"/>
    <mergeCell ref="A2:M2"/>
    <mergeCell ref="A3:M3"/>
    <mergeCell ref="A8:M8"/>
  </mergeCells>
  <pageMargins left="0.75" right="0.75" top="0.75" bottom="0.75" header="0.03" footer="0.03"/>
  <pageSetup fitToHeight="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M48"/>
  <sheetViews>
    <sheetView workbookViewId="0">
      <selection activeCell="I5" sqref="I5"/>
    </sheetView>
  </sheetViews>
  <sheetFormatPr defaultRowHeight="12.75"/>
  <cols>
    <col min="1" max="1" width="21.6640625" customWidth="1"/>
    <col min="2" max="2" width="32.33203125" customWidth="1"/>
    <col min="3" max="3" width="12.6640625" customWidth="1"/>
    <col min="4" max="4" width="9.33203125" customWidth="1"/>
    <col min="5" max="5" width="9.83203125" customWidth="1"/>
    <col min="6" max="11" width="14.5" customWidth="1"/>
    <col min="12" max="12" width="11.5" customWidth="1"/>
    <col min="13" max="13" width="30.6640625" customWidth="1"/>
  </cols>
  <sheetData>
    <row r="1" spans="1:13" ht="13.5">
      <c r="A1" s="44" t="s">
        <v>0</v>
      </c>
      <c r="B1" s="44"/>
      <c r="C1" s="44"/>
      <c r="D1" s="44"/>
      <c r="E1" s="44"/>
      <c r="F1" s="44"/>
      <c r="G1" s="44"/>
      <c r="H1" s="44"/>
      <c r="I1" s="44"/>
      <c r="J1" s="44"/>
      <c r="K1" s="44"/>
      <c r="L1" s="44"/>
      <c r="M1" s="44"/>
    </row>
    <row r="2" spans="1:13">
      <c r="A2" s="45" t="s">
        <v>871</v>
      </c>
      <c r="B2" s="45"/>
      <c r="C2" s="45"/>
      <c r="D2" s="45"/>
      <c r="E2" s="45"/>
      <c r="F2" s="45"/>
      <c r="G2" s="45"/>
      <c r="H2" s="45"/>
      <c r="I2" s="45"/>
      <c r="J2" s="45"/>
      <c r="K2" s="45"/>
      <c r="L2" s="45"/>
      <c r="M2" s="45"/>
    </row>
    <row r="3" spans="1:13">
      <c r="A3" s="45" t="s">
        <v>2</v>
      </c>
      <c r="B3" s="45"/>
      <c r="C3" s="45"/>
      <c r="D3" s="45"/>
      <c r="E3" s="45"/>
      <c r="F3" s="45"/>
      <c r="G3" s="45"/>
      <c r="H3" s="45"/>
      <c r="I3" s="45"/>
      <c r="J3" s="45"/>
      <c r="K3" s="45"/>
      <c r="L3" s="45"/>
      <c r="M3" s="45"/>
    </row>
    <row r="4" spans="1:13">
      <c r="C4" s="1" t="s">
        <v>3</v>
      </c>
      <c r="D4" s="1" t="s">
        <v>4</v>
      </c>
      <c r="E4" s="1" t="s">
        <v>5</v>
      </c>
      <c r="F4" s="1" t="s">
        <v>6</v>
      </c>
      <c r="G4" s="1" t="s">
        <v>7</v>
      </c>
      <c r="H4" s="1" t="s">
        <v>7</v>
      </c>
      <c r="I4" s="3" t="s">
        <v>7</v>
      </c>
      <c r="J4" s="3" t="s">
        <v>7</v>
      </c>
      <c r="K4" s="3" t="s">
        <v>7</v>
      </c>
    </row>
    <row r="5" spans="1:13">
      <c r="C5" s="2" t="s">
        <v>8</v>
      </c>
      <c r="D5" s="1" t="s">
        <v>9</v>
      </c>
      <c r="E5" s="1" t="s">
        <v>7</v>
      </c>
      <c r="F5" s="1" t="s">
        <v>10</v>
      </c>
      <c r="G5" s="1" t="s">
        <v>11</v>
      </c>
      <c r="H5" s="1" t="s">
        <v>12</v>
      </c>
      <c r="I5" s="3" t="s">
        <v>13</v>
      </c>
      <c r="J5" s="3" t="s">
        <v>14</v>
      </c>
      <c r="K5" s="3" t="s">
        <v>15</v>
      </c>
      <c r="L5" s="1" t="s">
        <v>16</v>
      </c>
    </row>
    <row r="6" spans="1:13">
      <c r="C6" s="2" t="s">
        <v>17</v>
      </c>
      <c r="D6" s="3" t="s">
        <v>18</v>
      </c>
      <c r="E6" s="3" t="s">
        <v>19</v>
      </c>
      <c r="F6" s="3" t="s">
        <v>17</v>
      </c>
      <c r="G6" s="3" t="s">
        <v>20</v>
      </c>
      <c r="H6" s="3" t="s">
        <v>20</v>
      </c>
      <c r="I6" s="3" t="s">
        <v>20</v>
      </c>
      <c r="J6" s="3" t="s">
        <v>20</v>
      </c>
      <c r="K6" s="3" t="s">
        <v>20</v>
      </c>
      <c r="L6" s="3" t="s">
        <v>21</v>
      </c>
      <c r="M6" s="3" t="s">
        <v>22</v>
      </c>
    </row>
    <row r="7" spans="1:13">
      <c r="A7" s="9"/>
      <c r="B7" s="9"/>
      <c r="C7" s="10"/>
      <c r="D7" s="10"/>
      <c r="E7" s="10"/>
      <c r="F7" s="10"/>
      <c r="G7" s="10"/>
      <c r="H7" s="10"/>
      <c r="I7" s="10"/>
      <c r="J7" s="10"/>
      <c r="K7" s="10"/>
      <c r="L7" s="10"/>
      <c r="M7" s="10"/>
    </row>
    <row r="8" spans="1:13">
      <c r="A8" s="46" t="s">
        <v>25</v>
      </c>
      <c r="B8" s="47"/>
      <c r="C8" s="47"/>
      <c r="D8" s="47"/>
      <c r="E8" s="47"/>
      <c r="F8" s="47"/>
      <c r="G8" s="47"/>
      <c r="H8" s="47"/>
      <c r="I8" s="47"/>
      <c r="J8" s="47"/>
      <c r="K8" s="47"/>
      <c r="L8" s="47"/>
      <c r="M8" s="47"/>
    </row>
    <row r="9" spans="1:13">
      <c r="A9" s="4" t="s">
        <v>872</v>
      </c>
      <c r="B9" t="s">
        <v>873</v>
      </c>
      <c r="C9">
        <v>100</v>
      </c>
      <c r="F9">
        <v>100</v>
      </c>
    </row>
    <row r="10" spans="1:13">
      <c r="A10" s="4" t="s">
        <v>874</v>
      </c>
      <c r="B10" s="5" t="s">
        <v>875</v>
      </c>
      <c r="C10">
        <v>130</v>
      </c>
      <c r="D10" s="11">
        <v>27.18</v>
      </c>
      <c r="E10" s="11">
        <v>40.770000000000003</v>
      </c>
      <c r="F10" s="7">
        <v>120</v>
      </c>
      <c r="G10" s="11">
        <v>108.72</v>
      </c>
      <c r="H10" s="11">
        <v>126.84</v>
      </c>
      <c r="I10" s="11">
        <v>170.86</v>
      </c>
      <c r="J10" s="11">
        <v>112.84</v>
      </c>
      <c r="K10" s="11">
        <v>131.04</v>
      </c>
      <c r="L10" s="8">
        <v>0</v>
      </c>
      <c r="M10" s="7"/>
    </row>
    <row r="11" spans="1:13">
      <c r="A11" s="4" t="s">
        <v>876</v>
      </c>
      <c r="B11" s="5" t="s">
        <v>877</v>
      </c>
      <c r="C11">
        <v>1100</v>
      </c>
      <c r="D11" s="11">
        <v>125</v>
      </c>
      <c r="E11" s="11">
        <v>187.5</v>
      </c>
      <c r="F11" s="7">
        <v>1000</v>
      </c>
      <c r="G11" s="11">
        <v>479.1</v>
      </c>
      <c r="H11" s="7"/>
      <c r="I11" s="11">
        <v>-458.67</v>
      </c>
      <c r="J11" s="11">
        <v>920.89</v>
      </c>
      <c r="K11" s="11">
        <v>929.51</v>
      </c>
      <c r="L11" s="8">
        <v>0</v>
      </c>
      <c r="M11" s="7"/>
    </row>
    <row r="12" spans="1:13">
      <c r="A12" s="4" t="s">
        <v>878</v>
      </c>
      <c r="B12" s="5" t="s">
        <v>879</v>
      </c>
      <c r="C12">
        <f t="shared" ref="C12:C16" si="0">F12*1.06</f>
        <v>2650</v>
      </c>
      <c r="D12" s="11"/>
      <c r="E12" s="11"/>
      <c r="F12" s="7">
        <v>2500</v>
      </c>
      <c r="G12" s="11">
        <v>2088.6799999999998</v>
      </c>
      <c r="H12" s="11">
        <v>1550.87</v>
      </c>
      <c r="I12" s="11">
        <v>758.99</v>
      </c>
      <c r="J12" s="11">
        <v>1393.32</v>
      </c>
      <c r="K12" s="11">
        <v>1704.47</v>
      </c>
      <c r="L12" s="8">
        <v>0</v>
      </c>
      <c r="M12" s="7"/>
    </row>
    <row r="13" spans="1:13">
      <c r="A13" s="4" t="s">
        <v>880</v>
      </c>
      <c r="B13" s="5" t="s">
        <v>881</v>
      </c>
      <c r="C13">
        <v>500</v>
      </c>
      <c r="D13" s="7"/>
      <c r="E13" s="11"/>
      <c r="F13" s="7">
        <v>1000</v>
      </c>
      <c r="G13" s="7"/>
      <c r="H13" s="7"/>
      <c r="I13" s="11">
        <v>38.32</v>
      </c>
      <c r="J13" s="11">
        <v>519.72</v>
      </c>
      <c r="K13" s="11">
        <v>396.29</v>
      </c>
      <c r="L13" s="8">
        <v>0</v>
      </c>
      <c r="M13" s="7"/>
    </row>
    <row r="14" spans="1:13">
      <c r="A14" s="4" t="s">
        <v>882</v>
      </c>
      <c r="B14" s="5" t="s">
        <v>883</v>
      </c>
      <c r="C14">
        <v>2000</v>
      </c>
      <c r="D14" s="11">
        <v>1182.3699999999999</v>
      </c>
      <c r="E14" s="11">
        <v>1773.5550000000001</v>
      </c>
      <c r="F14" s="7">
        <v>1900</v>
      </c>
      <c r="G14" s="11">
        <v>2288.0300000000002</v>
      </c>
      <c r="H14" s="11">
        <v>1026.23</v>
      </c>
      <c r="I14" s="11">
        <v>1119.26</v>
      </c>
      <c r="J14" s="11">
        <v>1932.82</v>
      </c>
      <c r="K14" s="11">
        <v>1857.2</v>
      </c>
      <c r="L14" s="8">
        <v>0</v>
      </c>
      <c r="M14" s="7"/>
    </row>
    <row r="15" spans="1:13">
      <c r="A15" s="4" t="s">
        <v>884</v>
      </c>
      <c r="B15" s="5" t="s">
        <v>885</v>
      </c>
      <c r="C15">
        <v>1000</v>
      </c>
      <c r="D15" s="11">
        <v>778.5</v>
      </c>
      <c r="E15" s="11">
        <v>1167.75</v>
      </c>
      <c r="F15" s="7">
        <v>250</v>
      </c>
      <c r="G15" s="7"/>
      <c r="H15" s="7"/>
      <c r="I15" s="11">
        <v>87.8</v>
      </c>
      <c r="J15" s="7"/>
      <c r="K15" s="11">
        <v>26.41</v>
      </c>
      <c r="L15" s="8">
        <v>0</v>
      </c>
      <c r="M15" s="7"/>
    </row>
    <row r="16" spans="1:13">
      <c r="A16" s="4" t="s">
        <v>886</v>
      </c>
      <c r="B16" s="5" t="s">
        <v>887</v>
      </c>
      <c r="C16">
        <f t="shared" si="0"/>
        <v>6890</v>
      </c>
      <c r="D16" s="11">
        <v>4489.74</v>
      </c>
      <c r="E16" s="11">
        <v>6734.61</v>
      </c>
      <c r="F16" s="7">
        <v>6500</v>
      </c>
      <c r="G16" s="11">
        <v>5806.02</v>
      </c>
      <c r="H16" s="11">
        <v>6109.17</v>
      </c>
      <c r="I16" s="11">
        <v>5816.15</v>
      </c>
      <c r="J16" s="11">
        <v>6198.93</v>
      </c>
      <c r="K16" s="11">
        <v>5438.91</v>
      </c>
      <c r="L16" s="8">
        <v>0</v>
      </c>
      <c r="M16" s="7"/>
    </row>
    <row r="17" spans="1:13">
      <c r="A17" s="4" t="s">
        <v>888</v>
      </c>
      <c r="B17" s="5" t="s">
        <v>889</v>
      </c>
      <c r="C17">
        <v>520</v>
      </c>
      <c r="D17" s="11">
        <v>340.94</v>
      </c>
      <c r="E17" s="11">
        <v>511.41</v>
      </c>
      <c r="F17" s="7">
        <v>425</v>
      </c>
      <c r="G17" s="11">
        <v>395.74</v>
      </c>
      <c r="H17" s="11">
        <v>394.45</v>
      </c>
      <c r="I17" s="11">
        <v>366.14</v>
      </c>
      <c r="J17" s="11">
        <v>408.99</v>
      </c>
      <c r="K17" s="11">
        <v>343.63</v>
      </c>
      <c r="L17" s="8">
        <v>0</v>
      </c>
      <c r="M17" s="7"/>
    </row>
    <row r="18" spans="1:13">
      <c r="A18" s="4"/>
      <c r="B18" s="5"/>
      <c r="C18" s="12"/>
      <c r="D18" s="12"/>
      <c r="E18" s="12"/>
      <c r="F18" s="12"/>
      <c r="G18" s="12"/>
      <c r="H18" s="12"/>
      <c r="I18" s="12"/>
      <c r="J18" s="12"/>
      <c r="K18" s="12"/>
      <c r="L18" s="12"/>
      <c r="M18" s="12"/>
    </row>
    <row r="19" spans="1:13">
      <c r="A19" s="4"/>
      <c r="B19" s="5" t="s">
        <v>36</v>
      </c>
      <c r="C19" s="7">
        <f>SUM(C9:C17)</f>
        <v>14890</v>
      </c>
      <c r="D19" s="11">
        <v>6943.73</v>
      </c>
      <c r="E19" s="11">
        <v>10415.594999999999</v>
      </c>
      <c r="F19" s="7">
        <v>13795</v>
      </c>
      <c r="G19" s="11">
        <v>11166.29</v>
      </c>
      <c r="H19" s="11">
        <v>9207.56</v>
      </c>
      <c r="I19" s="11">
        <v>7898.85</v>
      </c>
      <c r="J19" s="11">
        <v>11487.51</v>
      </c>
      <c r="K19" s="11">
        <v>10827.46</v>
      </c>
      <c r="L19" s="8">
        <v>0</v>
      </c>
      <c r="M19" s="7"/>
    </row>
    <row r="20" spans="1:13">
      <c r="A20" s="9"/>
      <c r="B20" s="9"/>
      <c r="C20" s="10"/>
      <c r="D20" s="10"/>
      <c r="E20" s="10"/>
      <c r="F20" s="10"/>
      <c r="G20" s="10"/>
      <c r="H20" s="10"/>
      <c r="I20" s="10"/>
      <c r="J20" s="10"/>
      <c r="K20" s="10"/>
      <c r="L20" s="10"/>
      <c r="M20" s="10"/>
    </row>
    <row r="21" spans="1:13">
      <c r="A21" s="5"/>
      <c r="B21" s="5"/>
      <c r="C21" s="7"/>
      <c r="D21" s="7"/>
      <c r="E21" s="7"/>
      <c r="F21" s="7"/>
      <c r="G21" s="7"/>
      <c r="H21" s="7"/>
      <c r="I21" s="7"/>
      <c r="J21" s="7"/>
      <c r="K21" s="7"/>
      <c r="L21" s="7"/>
      <c r="M21" s="7"/>
    </row>
    <row r="22" spans="1:13">
      <c r="A22" s="5"/>
      <c r="B22" s="5"/>
      <c r="C22" s="7"/>
      <c r="D22" s="7"/>
      <c r="E22" s="7"/>
      <c r="F22" s="7"/>
      <c r="G22" s="7"/>
      <c r="H22" s="7"/>
      <c r="I22" s="7"/>
      <c r="J22" s="7"/>
      <c r="K22" s="7"/>
      <c r="L22" s="7"/>
      <c r="M22" s="7"/>
    </row>
    <row r="23" spans="1:13">
      <c r="A23" s="5"/>
      <c r="B23" s="5"/>
      <c r="C23" s="7"/>
      <c r="D23" s="7"/>
      <c r="E23" s="7"/>
      <c r="F23" s="7"/>
      <c r="G23" s="7"/>
      <c r="H23" s="7"/>
      <c r="I23" s="7"/>
      <c r="J23" s="7"/>
      <c r="K23" s="7"/>
      <c r="L23" s="7"/>
      <c r="M23" s="7"/>
    </row>
    <row r="24" spans="1:13">
      <c r="A24" s="5"/>
      <c r="B24" s="5"/>
      <c r="C24" s="7"/>
      <c r="D24" s="7"/>
      <c r="E24" s="7"/>
      <c r="F24" s="7"/>
      <c r="G24" s="7"/>
      <c r="H24" s="7"/>
      <c r="I24" s="7"/>
      <c r="J24" s="7"/>
      <c r="K24" s="7"/>
      <c r="L24" s="7"/>
      <c r="M24" s="7"/>
    </row>
    <row r="25" spans="1:13">
      <c r="A25" s="5"/>
      <c r="B25" s="5"/>
      <c r="C25" s="7"/>
      <c r="D25" s="7"/>
      <c r="E25" s="7"/>
      <c r="F25" s="7"/>
      <c r="G25" s="7"/>
      <c r="H25" s="7"/>
      <c r="I25" s="7"/>
      <c r="J25" s="7"/>
      <c r="K25" s="7"/>
      <c r="L25" s="7"/>
      <c r="M25" s="7"/>
    </row>
    <row r="26" spans="1:13">
      <c r="A26" s="5"/>
      <c r="B26" s="5"/>
      <c r="C26" s="7"/>
      <c r="D26" s="7"/>
      <c r="E26" s="7"/>
      <c r="F26" s="7"/>
      <c r="G26" s="7"/>
      <c r="H26" s="7"/>
      <c r="I26" s="7"/>
      <c r="J26" s="7"/>
      <c r="K26" s="7"/>
      <c r="L26" s="7"/>
      <c r="M26" s="7"/>
    </row>
    <row r="27" spans="1:13">
      <c r="A27" s="5"/>
      <c r="B27" s="5"/>
      <c r="C27" s="7"/>
      <c r="D27" s="7"/>
      <c r="E27" s="7"/>
      <c r="F27" s="7"/>
      <c r="G27" s="7"/>
      <c r="H27" s="7"/>
      <c r="I27" s="7"/>
      <c r="J27" s="7"/>
      <c r="K27" s="7"/>
      <c r="L27" s="7"/>
      <c r="M27" s="7"/>
    </row>
    <row r="28" spans="1:13">
      <c r="A28" s="5"/>
      <c r="B28" s="5"/>
      <c r="C28" s="7"/>
      <c r="D28" s="7"/>
      <c r="E28" s="7"/>
      <c r="F28" s="7"/>
      <c r="G28" s="7"/>
      <c r="H28" s="7"/>
      <c r="I28" s="7"/>
      <c r="J28" s="7"/>
      <c r="K28" s="7"/>
      <c r="L28" s="7"/>
      <c r="M28" s="7"/>
    </row>
    <row r="29" spans="1:13">
      <c r="A29" s="5"/>
      <c r="B29" s="5"/>
      <c r="C29" s="7"/>
      <c r="D29" s="7"/>
      <c r="E29" s="7"/>
      <c r="F29" s="7"/>
      <c r="G29" s="7"/>
      <c r="H29" s="7"/>
      <c r="I29" s="7"/>
      <c r="J29" s="7"/>
      <c r="K29" s="7"/>
      <c r="L29" s="7"/>
      <c r="M29" s="7"/>
    </row>
    <row r="30" spans="1:13">
      <c r="A30" s="5"/>
      <c r="B30" s="5"/>
      <c r="C30" s="7"/>
      <c r="D30" s="7"/>
      <c r="E30" s="7"/>
      <c r="F30" s="7"/>
      <c r="G30" s="7"/>
      <c r="H30" s="7"/>
      <c r="I30" s="7"/>
      <c r="J30" s="7"/>
      <c r="K30" s="7"/>
      <c r="L30" s="7"/>
      <c r="M30" s="7"/>
    </row>
    <row r="31" spans="1:13">
      <c r="A31" s="5"/>
      <c r="B31" s="5"/>
      <c r="C31" s="7"/>
      <c r="D31" s="7"/>
      <c r="E31" s="7"/>
      <c r="F31" s="7"/>
      <c r="G31" s="7"/>
      <c r="H31" s="7"/>
      <c r="I31" s="7"/>
      <c r="J31" s="7"/>
      <c r="K31" s="7"/>
      <c r="L31" s="7"/>
      <c r="M31" s="7"/>
    </row>
    <row r="32" spans="1:13">
      <c r="A32" s="5"/>
      <c r="B32" s="5"/>
      <c r="C32" s="7"/>
      <c r="D32" s="7"/>
      <c r="E32" s="7"/>
      <c r="F32" s="7"/>
      <c r="G32" s="7"/>
      <c r="H32" s="7"/>
      <c r="I32" s="7"/>
      <c r="J32" s="7"/>
      <c r="K32" s="7"/>
      <c r="L32" s="7"/>
      <c r="M32" s="7"/>
    </row>
    <row r="33" spans="1:13">
      <c r="A33" s="5"/>
      <c r="B33" s="5"/>
      <c r="C33" s="7"/>
      <c r="D33" s="7"/>
      <c r="E33" s="7"/>
      <c r="F33" s="7"/>
      <c r="G33" s="7"/>
      <c r="H33" s="7"/>
      <c r="I33" s="7"/>
      <c r="J33" s="7"/>
      <c r="K33" s="7"/>
      <c r="L33" s="7"/>
      <c r="M33" s="7"/>
    </row>
    <row r="34" spans="1:13">
      <c r="A34" s="5"/>
      <c r="B34" s="5"/>
      <c r="C34" s="7"/>
      <c r="D34" s="7"/>
      <c r="E34" s="7"/>
      <c r="F34" s="7"/>
      <c r="G34" s="7"/>
      <c r="H34" s="7"/>
      <c r="I34" s="7"/>
      <c r="J34" s="7"/>
      <c r="K34" s="7"/>
      <c r="L34" s="7"/>
      <c r="M34" s="7"/>
    </row>
    <row r="35" spans="1:13">
      <c r="A35" s="5"/>
      <c r="B35" s="5"/>
      <c r="C35" s="7"/>
      <c r="D35" s="7"/>
      <c r="E35" s="7"/>
      <c r="F35" s="7"/>
      <c r="G35" s="7"/>
      <c r="H35" s="7"/>
      <c r="I35" s="7"/>
      <c r="J35" s="7"/>
      <c r="K35" s="7"/>
      <c r="L35" s="7"/>
      <c r="M35" s="7"/>
    </row>
    <row r="36" spans="1:13">
      <c r="A36" s="5"/>
      <c r="B36" s="5"/>
      <c r="C36" s="7"/>
      <c r="D36" s="7"/>
      <c r="E36" s="7"/>
      <c r="F36" s="7"/>
      <c r="G36" s="7"/>
      <c r="H36" s="7"/>
      <c r="I36" s="7"/>
      <c r="J36" s="7"/>
      <c r="K36" s="7"/>
      <c r="L36" s="7"/>
      <c r="M36" s="7"/>
    </row>
    <row r="37" spans="1:13">
      <c r="A37" s="5"/>
      <c r="B37" s="5"/>
      <c r="C37" s="7"/>
      <c r="D37" s="7"/>
      <c r="E37" s="7"/>
      <c r="F37" s="7"/>
      <c r="G37" s="7"/>
      <c r="H37" s="7"/>
      <c r="I37" s="7"/>
      <c r="J37" s="7"/>
      <c r="K37" s="7"/>
      <c r="L37" s="7"/>
      <c r="M37" s="7"/>
    </row>
    <row r="38" spans="1:13">
      <c r="A38" s="5"/>
      <c r="B38" s="5"/>
      <c r="C38" s="7"/>
      <c r="D38" s="7"/>
      <c r="E38" s="7"/>
      <c r="F38" s="7"/>
      <c r="G38" s="7"/>
      <c r="H38" s="7"/>
      <c r="I38" s="7"/>
      <c r="J38" s="7"/>
      <c r="K38" s="7"/>
      <c r="L38" s="7"/>
      <c r="M38" s="7"/>
    </row>
    <row r="39" spans="1:13">
      <c r="A39" s="5"/>
      <c r="B39" s="5"/>
      <c r="C39" s="7"/>
      <c r="D39" s="7"/>
      <c r="E39" s="7"/>
      <c r="F39" s="7"/>
      <c r="G39" s="7"/>
      <c r="H39" s="7"/>
      <c r="I39" s="7"/>
      <c r="J39" s="7"/>
      <c r="K39" s="7"/>
      <c r="L39" s="7"/>
      <c r="M39" s="7"/>
    </row>
    <row r="40" spans="1:13">
      <c r="A40" s="5"/>
      <c r="B40" s="5"/>
      <c r="C40" s="7"/>
      <c r="D40" s="7"/>
      <c r="E40" s="7"/>
      <c r="F40" s="7"/>
      <c r="G40" s="7"/>
      <c r="H40" s="7"/>
      <c r="I40" s="7"/>
      <c r="J40" s="7"/>
      <c r="K40" s="7"/>
      <c r="L40" s="7"/>
      <c r="M40" s="7"/>
    </row>
    <row r="41" spans="1:13">
      <c r="A41" s="5"/>
      <c r="B41" s="5"/>
      <c r="C41" s="7"/>
      <c r="D41" s="7"/>
      <c r="E41" s="7"/>
      <c r="F41" s="7"/>
      <c r="G41" s="7"/>
      <c r="H41" s="7"/>
      <c r="I41" s="7"/>
      <c r="J41" s="7"/>
      <c r="K41" s="7"/>
      <c r="L41" s="7"/>
      <c r="M41" s="7"/>
    </row>
    <row r="42" spans="1:13">
      <c r="A42" s="5"/>
      <c r="B42" s="5"/>
      <c r="C42" s="7"/>
      <c r="D42" s="7"/>
      <c r="E42" s="7"/>
      <c r="F42" s="7"/>
      <c r="G42" s="7"/>
      <c r="H42" s="7"/>
      <c r="I42" s="7"/>
      <c r="J42" s="7"/>
      <c r="K42" s="7"/>
      <c r="L42" s="7"/>
      <c r="M42" s="7"/>
    </row>
    <row r="43" spans="1:13">
      <c r="A43" s="5"/>
      <c r="B43" s="5"/>
      <c r="C43" s="7"/>
      <c r="D43" s="7"/>
      <c r="E43" s="7"/>
      <c r="F43" s="7"/>
      <c r="G43" s="7"/>
      <c r="H43" s="7"/>
      <c r="I43" s="7"/>
      <c r="J43" s="7"/>
      <c r="K43" s="7"/>
      <c r="L43" s="7"/>
      <c r="M43" s="7"/>
    </row>
    <row r="44" spans="1:13">
      <c r="A44" s="5"/>
      <c r="B44" s="5"/>
      <c r="C44" s="7"/>
      <c r="D44" s="7"/>
      <c r="E44" s="7"/>
      <c r="F44" s="7"/>
      <c r="G44" s="7"/>
      <c r="H44" s="7"/>
      <c r="I44" s="7"/>
      <c r="J44" s="7"/>
      <c r="K44" s="7"/>
      <c r="L44" s="7"/>
      <c r="M44" s="7"/>
    </row>
    <row r="45" spans="1:13">
      <c r="A45" s="5"/>
      <c r="B45" s="5"/>
      <c r="C45" s="7"/>
      <c r="D45" s="7"/>
      <c r="E45" s="7"/>
      <c r="F45" s="7"/>
      <c r="G45" s="7"/>
      <c r="H45" s="7"/>
      <c r="I45" s="7"/>
      <c r="J45" s="7"/>
      <c r="K45" s="7"/>
      <c r="L45" s="7"/>
      <c r="M45" s="7"/>
    </row>
    <row r="46" spans="1:13">
      <c r="A46" s="5"/>
      <c r="B46" s="5"/>
      <c r="C46" s="7"/>
      <c r="D46" s="7"/>
      <c r="E46" s="7"/>
      <c r="F46" s="7"/>
      <c r="G46" s="7"/>
      <c r="H46" s="7"/>
      <c r="I46" s="7"/>
      <c r="J46" s="7"/>
      <c r="K46" s="7"/>
      <c r="L46" s="7"/>
      <c r="M46" s="7"/>
    </row>
    <row r="47" spans="1:13">
      <c r="A47" s="5"/>
      <c r="B47" s="5"/>
      <c r="C47" s="7"/>
      <c r="D47" s="7"/>
      <c r="E47" s="7"/>
      <c r="F47" s="7"/>
      <c r="G47" s="7"/>
      <c r="H47" s="7"/>
      <c r="I47" s="7"/>
      <c r="J47" s="7"/>
      <c r="K47" s="7"/>
      <c r="L47" s="7"/>
      <c r="M47" s="7"/>
    </row>
    <row r="48" spans="1:13">
      <c r="A48" s="5"/>
      <c r="B48" s="5"/>
      <c r="C48" s="7"/>
      <c r="D48" s="7"/>
      <c r="E48" s="7"/>
      <c r="F48" s="7"/>
      <c r="G48" s="7"/>
      <c r="H48" s="7"/>
      <c r="I48" s="7"/>
      <c r="J48" s="7"/>
      <c r="K48" s="7"/>
      <c r="L48" s="7"/>
      <c r="M48" s="7"/>
    </row>
  </sheetData>
  <mergeCells count="4">
    <mergeCell ref="A1:M1"/>
    <mergeCell ref="A2:M2"/>
    <mergeCell ref="A3:M3"/>
    <mergeCell ref="A8:M8"/>
  </mergeCells>
  <pageMargins left="0.75" right="0.75" top="0.75" bottom="0.75" header="0.03" footer="0.03"/>
  <pageSetup fitToHeight="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A1:M51"/>
  <sheetViews>
    <sheetView workbookViewId="0">
      <selection activeCell="I5" sqref="I5"/>
    </sheetView>
  </sheetViews>
  <sheetFormatPr defaultRowHeight="12.75"/>
  <cols>
    <col min="1" max="1" width="21.1640625" customWidth="1"/>
    <col min="2" max="2" width="31.5" customWidth="1"/>
    <col min="3" max="3" width="12.6640625" customWidth="1"/>
    <col min="4" max="4" width="9.33203125" customWidth="1"/>
    <col min="5" max="5" width="9.83203125" customWidth="1"/>
    <col min="6" max="11" width="14.5" customWidth="1"/>
    <col min="12" max="12" width="11.5" customWidth="1"/>
    <col min="13" max="13" width="51.83203125" customWidth="1"/>
  </cols>
  <sheetData>
    <row r="1" spans="1:13" ht="13.5">
      <c r="A1" s="44" t="s">
        <v>0</v>
      </c>
      <c r="B1" s="44"/>
      <c r="C1" s="44"/>
      <c r="D1" s="44"/>
      <c r="E1" s="44"/>
      <c r="F1" s="44"/>
      <c r="G1" s="44"/>
      <c r="H1" s="44"/>
      <c r="I1" s="44"/>
      <c r="J1" s="44"/>
      <c r="K1" s="44"/>
      <c r="L1" s="44"/>
      <c r="M1" s="44"/>
    </row>
    <row r="2" spans="1:13">
      <c r="A2" s="45" t="s">
        <v>890</v>
      </c>
      <c r="B2" s="45"/>
      <c r="C2" s="45"/>
      <c r="D2" s="45"/>
      <c r="E2" s="45"/>
      <c r="F2" s="45"/>
      <c r="G2" s="45"/>
      <c r="H2" s="45"/>
      <c r="I2" s="45"/>
      <c r="J2" s="45"/>
      <c r="K2" s="45"/>
      <c r="L2" s="45"/>
      <c r="M2" s="45"/>
    </row>
    <row r="3" spans="1:13">
      <c r="A3" s="45" t="s">
        <v>2</v>
      </c>
      <c r="B3" s="45"/>
      <c r="C3" s="45"/>
      <c r="D3" s="45"/>
      <c r="E3" s="45"/>
      <c r="F3" s="45"/>
      <c r="G3" s="45"/>
      <c r="H3" s="45"/>
      <c r="I3" s="45"/>
      <c r="J3" s="45"/>
      <c r="K3" s="45"/>
      <c r="L3" s="45"/>
      <c r="M3" s="45"/>
    </row>
    <row r="4" spans="1:13">
      <c r="C4" s="1" t="s">
        <v>3</v>
      </c>
      <c r="D4" s="1" t="s">
        <v>4</v>
      </c>
      <c r="E4" s="1" t="s">
        <v>5</v>
      </c>
      <c r="F4" s="1" t="s">
        <v>6</v>
      </c>
      <c r="G4" s="1" t="s">
        <v>7</v>
      </c>
      <c r="H4" s="1" t="s">
        <v>7</v>
      </c>
      <c r="I4" s="3" t="s">
        <v>7</v>
      </c>
      <c r="J4" s="3" t="s">
        <v>7</v>
      </c>
      <c r="K4" s="3" t="s">
        <v>7</v>
      </c>
    </row>
    <row r="5" spans="1:13">
      <c r="C5" s="2" t="s">
        <v>8</v>
      </c>
      <c r="D5" s="1" t="s">
        <v>9</v>
      </c>
      <c r="E5" s="1" t="s">
        <v>7</v>
      </c>
      <c r="F5" s="1" t="s">
        <v>10</v>
      </c>
      <c r="G5" s="1" t="s">
        <v>11</v>
      </c>
      <c r="H5" s="1" t="s">
        <v>12</v>
      </c>
      <c r="I5" s="3" t="s">
        <v>13</v>
      </c>
      <c r="J5" s="3" t="s">
        <v>14</v>
      </c>
      <c r="K5" s="3" t="s">
        <v>15</v>
      </c>
      <c r="L5" s="1" t="s">
        <v>16</v>
      </c>
    </row>
    <row r="6" spans="1:13">
      <c r="C6" s="2" t="s">
        <v>17</v>
      </c>
      <c r="D6" s="3" t="s">
        <v>18</v>
      </c>
      <c r="E6" s="3" t="s">
        <v>19</v>
      </c>
      <c r="F6" s="3" t="s">
        <v>17</v>
      </c>
      <c r="G6" s="3" t="s">
        <v>20</v>
      </c>
      <c r="H6" s="3" t="s">
        <v>20</v>
      </c>
      <c r="I6" s="3" t="s">
        <v>20</v>
      </c>
      <c r="J6" s="3" t="s">
        <v>20</v>
      </c>
      <c r="K6" s="3" t="s">
        <v>20</v>
      </c>
      <c r="L6" s="3" t="s">
        <v>21</v>
      </c>
      <c r="M6" s="3" t="s">
        <v>22</v>
      </c>
    </row>
    <row r="7" spans="1:13">
      <c r="A7" s="9"/>
      <c r="B7" s="9"/>
      <c r="C7" s="10"/>
      <c r="D7" s="10"/>
      <c r="E7" s="10"/>
      <c r="F7" s="10"/>
      <c r="G7" s="10"/>
      <c r="H7" s="10"/>
      <c r="I7" s="10"/>
      <c r="J7" s="10"/>
      <c r="K7" s="10"/>
      <c r="L7" s="10"/>
      <c r="M7" s="10"/>
    </row>
    <row r="8" spans="1:13">
      <c r="A8" s="46" t="s">
        <v>25</v>
      </c>
      <c r="B8" s="47"/>
      <c r="C8" s="47"/>
      <c r="D8" s="47"/>
      <c r="E8" s="47"/>
      <c r="F8" s="47"/>
      <c r="G8" s="47"/>
      <c r="H8" s="47"/>
      <c r="I8" s="47"/>
      <c r="J8" s="47"/>
      <c r="K8" s="47"/>
      <c r="L8" s="47"/>
      <c r="M8" s="47"/>
    </row>
    <row r="9" spans="1:13">
      <c r="A9" s="4" t="s">
        <v>891</v>
      </c>
      <c r="B9" s="5" t="s">
        <v>892</v>
      </c>
      <c r="C9" s="7">
        <v>0</v>
      </c>
      <c r="D9" s="11">
        <v>-1500</v>
      </c>
      <c r="E9" s="11">
        <v>-2250</v>
      </c>
      <c r="F9" s="7"/>
      <c r="G9" s="7"/>
      <c r="H9" s="7"/>
      <c r="I9" s="7"/>
      <c r="J9" s="7"/>
      <c r="K9" s="7"/>
      <c r="L9" s="8">
        <v>0</v>
      </c>
      <c r="M9" s="7" t="s">
        <v>893</v>
      </c>
    </row>
    <row r="10" spans="1:13">
      <c r="A10" s="4" t="s">
        <v>894</v>
      </c>
      <c r="B10" s="5" t="s">
        <v>895</v>
      </c>
      <c r="C10" s="7"/>
      <c r="D10" s="11">
        <v>-4500</v>
      </c>
      <c r="E10" s="11">
        <v>-6750</v>
      </c>
      <c r="F10" s="7"/>
      <c r="G10" s="7"/>
      <c r="H10" s="7"/>
      <c r="I10" s="11">
        <v>-4647.6899999999996</v>
      </c>
      <c r="J10" s="11">
        <v>-2806.56</v>
      </c>
      <c r="K10" s="11">
        <v>-4826</v>
      </c>
      <c r="L10" s="8">
        <v>0</v>
      </c>
      <c r="M10" s="7"/>
    </row>
    <row r="11" spans="1:13">
      <c r="A11" s="4" t="s">
        <v>896</v>
      </c>
      <c r="B11" s="5" t="s">
        <v>897</v>
      </c>
      <c r="C11" s="7"/>
      <c r="D11" s="7"/>
      <c r="E11" s="11"/>
      <c r="F11" s="7"/>
      <c r="G11" s="11">
        <v>-580</v>
      </c>
      <c r="H11" s="11">
        <v>-880</v>
      </c>
      <c r="I11" s="11">
        <v>-1135</v>
      </c>
      <c r="J11" s="11">
        <v>-2180</v>
      </c>
      <c r="K11" s="11">
        <v>-2680</v>
      </c>
      <c r="L11" s="8">
        <v>0</v>
      </c>
      <c r="M11" s="7"/>
    </row>
    <row r="12" spans="1:13">
      <c r="A12" s="4" t="s">
        <v>898</v>
      </c>
      <c r="B12" s="5" t="s">
        <v>899</v>
      </c>
      <c r="C12" s="14">
        <v>1000</v>
      </c>
      <c r="D12" s="7"/>
      <c r="E12" s="11"/>
      <c r="F12" s="7">
        <v>1000</v>
      </c>
      <c r="G12" s="11">
        <v>48.79</v>
      </c>
      <c r="H12" s="7"/>
      <c r="I12" s="7"/>
      <c r="J12" s="11">
        <v>52.82</v>
      </c>
      <c r="K12" s="7"/>
      <c r="L12" s="8">
        <v>0</v>
      </c>
      <c r="M12" s="7" t="s">
        <v>900</v>
      </c>
    </row>
    <row r="13" spans="1:13">
      <c r="A13" s="4" t="s">
        <v>901</v>
      </c>
      <c r="B13" s="5" t="s">
        <v>902</v>
      </c>
      <c r="C13" s="7">
        <v>370</v>
      </c>
      <c r="D13" s="11">
        <v>105.9</v>
      </c>
      <c r="E13" s="11">
        <v>158.85</v>
      </c>
      <c r="F13" s="7">
        <v>370</v>
      </c>
      <c r="G13" s="11">
        <v>423.6</v>
      </c>
      <c r="H13" s="11">
        <v>494.2</v>
      </c>
      <c r="I13" s="11">
        <v>458.9</v>
      </c>
      <c r="J13" s="11">
        <v>423.6</v>
      </c>
      <c r="K13" s="11">
        <v>741.3</v>
      </c>
      <c r="L13" s="8">
        <v>0</v>
      </c>
      <c r="M13" s="7"/>
    </row>
    <row r="14" spans="1:13">
      <c r="A14" s="4" t="s">
        <v>903</v>
      </c>
      <c r="B14" s="5" t="s">
        <v>904</v>
      </c>
      <c r="C14" s="14">
        <v>4000</v>
      </c>
      <c r="D14" s="11">
        <v>25.13</v>
      </c>
      <c r="E14" s="11">
        <v>37.695</v>
      </c>
      <c r="F14" s="7">
        <v>3000</v>
      </c>
      <c r="G14" s="11">
        <v>515.57000000000005</v>
      </c>
      <c r="H14" s="11">
        <v>2445</v>
      </c>
      <c r="I14" s="11">
        <v>936.04</v>
      </c>
      <c r="J14" s="11">
        <v>4817.83</v>
      </c>
      <c r="K14" s="11">
        <v>2455.27</v>
      </c>
      <c r="L14" s="8">
        <v>0</v>
      </c>
      <c r="M14" s="7" t="s">
        <v>905</v>
      </c>
    </row>
    <row r="15" spans="1:13">
      <c r="A15" s="4" t="s">
        <v>906</v>
      </c>
      <c r="B15" s="5" t="s">
        <v>907</v>
      </c>
      <c r="C15" s="14">
        <v>3000</v>
      </c>
      <c r="D15" s="11">
        <v>4500</v>
      </c>
      <c r="E15" s="11">
        <v>6750</v>
      </c>
      <c r="F15" s="7">
        <v>7000</v>
      </c>
      <c r="G15" s="11">
        <v>1548.8</v>
      </c>
      <c r="H15" s="11">
        <v>626.30999999999995</v>
      </c>
      <c r="I15" s="11">
        <v>2470.9299999999998</v>
      </c>
      <c r="J15" s="11">
        <v>9896.15</v>
      </c>
      <c r="K15" s="11">
        <v>12911.38</v>
      </c>
      <c r="L15" s="8">
        <v>0</v>
      </c>
      <c r="M15" s="7" t="s">
        <v>908</v>
      </c>
    </row>
    <row r="16" spans="1:13">
      <c r="A16" s="4" t="s">
        <v>909</v>
      </c>
      <c r="B16" s="5" t="s">
        <v>910</v>
      </c>
      <c r="C16" s="14">
        <v>4000</v>
      </c>
      <c r="D16" s="11">
        <v>430</v>
      </c>
      <c r="E16" s="11">
        <v>645</v>
      </c>
      <c r="F16" s="7">
        <v>3000</v>
      </c>
      <c r="G16" s="11">
        <v>3000.36</v>
      </c>
      <c r="H16" s="11">
        <v>1733.03</v>
      </c>
      <c r="I16" s="11">
        <v>1153.1500000000001</v>
      </c>
      <c r="J16" s="11">
        <v>3519.71</v>
      </c>
      <c r="K16" s="11">
        <v>2954.5</v>
      </c>
      <c r="L16" s="8">
        <v>0</v>
      </c>
      <c r="M16" s="7" t="s">
        <v>911</v>
      </c>
    </row>
    <row r="17" spans="1:13">
      <c r="A17" s="4" t="s">
        <v>912</v>
      </c>
      <c r="B17" s="5" t="s">
        <v>913</v>
      </c>
      <c r="C17" s="14">
        <v>400</v>
      </c>
      <c r="D17" s="7"/>
      <c r="E17" s="11"/>
      <c r="F17" s="7">
        <v>850</v>
      </c>
      <c r="G17" s="11">
        <v>250</v>
      </c>
      <c r="H17" s="11">
        <v>120</v>
      </c>
      <c r="I17" s="11">
        <v>93.37</v>
      </c>
      <c r="J17" s="11">
        <v>389.16</v>
      </c>
      <c r="K17" s="11">
        <v>131.59</v>
      </c>
      <c r="L17" s="8">
        <v>0</v>
      </c>
      <c r="M17" s="7" t="s">
        <v>914</v>
      </c>
    </row>
    <row r="18" spans="1:13">
      <c r="A18" s="4" t="s">
        <v>915</v>
      </c>
      <c r="B18" s="5" t="s">
        <v>916</v>
      </c>
      <c r="C18" s="14">
        <f>SUM(F18*1.06)</f>
        <v>21200</v>
      </c>
      <c r="D18" s="11">
        <v>11982.35</v>
      </c>
      <c r="E18" s="11">
        <v>17973.525000000001</v>
      </c>
      <c r="F18" s="7">
        <v>20000</v>
      </c>
      <c r="G18" s="11">
        <v>16233.23</v>
      </c>
      <c r="H18" s="11">
        <v>17339.29</v>
      </c>
      <c r="I18" s="11">
        <v>20171.830000000002</v>
      </c>
      <c r="J18" s="11">
        <v>22181.48</v>
      </c>
      <c r="K18" s="11">
        <v>20027.689999999999</v>
      </c>
      <c r="L18" s="8">
        <v>0</v>
      </c>
      <c r="M18" s="7" t="s">
        <v>917</v>
      </c>
    </row>
    <row r="19" spans="1:13">
      <c r="A19" s="4" t="s">
        <v>918</v>
      </c>
      <c r="B19" s="5" t="s">
        <v>919</v>
      </c>
      <c r="C19" s="14">
        <v>1700</v>
      </c>
      <c r="D19" s="11">
        <v>979.16</v>
      </c>
      <c r="E19" s="11">
        <v>1468.74</v>
      </c>
      <c r="F19" s="7">
        <v>1700</v>
      </c>
      <c r="G19" s="11">
        <v>1200.99</v>
      </c>
      <c r="H19" s="11">
        <v>1289.19</v>
      </c>
      <c r="I19" s="11">
        <v>1466.98</v>
      </c>
      <c r="J19" s="11">
        <v>1648.67</v>
      </c>
      <c r="K19" s="11">
        <v>1449.44</v>
      </c>
      <c r="L19" s="8">
        <v>0</v>
      </c>
      <c r="M19" s="7" t="s">
        <v>920</v>
      </c>
    </row>
    <row r="20" spans="1:13">
      <c r="A20" s="4" t="s">
        <v>921</v>
      </c>
      <c r="B20" s="5" t="s">
        <v>922</v>
      </c>
      <c r="C20" s="7">
        <v>580</v>
      </c>
      <c r="D20" s="11">
        <v>289.97000000000003</v>
      </c>
      <c r="E20" s="11">
        <v>434.95499999999998</v>
      </c>
      <c r="F20" s="7">
        <v>580</v>
      </c>
      <c r="G20" s="11">
        <v>579.96</v>
      </c>
      <c r="H20" s="11">
        <v>1174.77</v>
      </c>
      <c r="I20" s="11">
        <v>1174.77</v>
      </c>
      <c r="J20" s="11">
        <v>1174.77</v>
      </c>
      <c r="K20" s="11">
        <v>1174.77</v>
      </c>
      <c r="L20" s="8">
        <v>0</v>
      </c>
      <c r="M20" s="7"/>
    </row>
    <row r="21" spans="1:13">
      <c r="A21" s="4"/>
      <c r="B21" s="5"/>
      <c r="C21" s="12"/>
      <c r="D21" s="12"/>
      <c r="E21" s="12"/>
      <c r="F21" s="12"/>
      <c r="G21" s="12"/>
      <c r="H21" s="12"/>
      <c r="I21" s="12"/>
      <c r="J21" s="12"/>
      <c r="K21" s="12"/>
      <c r="L21" s="12"/>
      <c r="M21" s="12"/>
    </row>
    <row r="22" spans="1:13">
      <c r="A22" s="4"/>
      <c r="B22" s="5" t="s">
        <v>36</v>
      </c>
      <c r="C22" s="7">
        <f>SUM(C9:C20)</f>
        <v>36250</v>
      </c>
      <c r="D22" s="11">
        <v>12312.51</v>
      </c>
      <c r="E22" s="11">
        <v>18468.764999999999</v>
      </c>
      <c r="F22" s="7">
        <v>37500</v>
      </c>
      <c r="G22" s="11">
        <v>23221.3</v>
      </c>
      <c r="H22" s="11">
        <v>24341.79</v>
      </c>
      <c r="I22" s="11">
        <v>22143.279999999999</v>
      </c>
      <c r="J22" s="11">
        <v>39117.629999999997</v>
      </c>
      <c r="K22" s="11">
        <v>34339.94</v>
      </c>
      <c r="L22" s="8">
        <v>0</v>
      </c>
      <c r="M22" s="7"/>
    </row>
    <row r="23" spans="1:13">
      <c r="A23" s="9"/>
      <c r="B23" s="9"/>
      <c r="C23" s="10"/>
      <c r="D23" s="10"/>
      <c r="E23" s="10"/>
      <c r="F23" s="10"/>
      <c r="G23" s="10"/>
      <c r="H23" s="10"/>
      <c r="I23" s="10"/>
      <c r="J23" s="10"/>
      <c r="K23" s="10"/>
      <c r="L23" s="10"/>
      <c r="M23" s="10"/>
    </row>
    <row r="24" spans="1:13">
      <c r="A24" s="5"/>
      <c r="B24" s="5"/>
      <c r="C24" s="7"/>
      <c r="D24" s="7"/>
      <c r="E24" s="7"/>
      <c r="F24" s="7"/>
      <c r="G24" s="7"/>
      <c r="H24" s="7"/>
      <c r="I24" s="7"/>
      <c r="J24" s="7"/>
      <c r="K24" s="7"/>
      <c r="L24" s="7"/>
      <c r="M24" s="7"/>
    </row>
    <row r="25" spans="1:13">
      <c r="A25" s="5"/>
      <c r="B25" s="5"/>
      <c r="C25" s="7"/>
      <c r="D25" s="7"/>
      <c r="E25" s="7"/>
      <c r="F25" s="7"/>
      <c r="G25" s="7"/>
      <c r="H25" s="7"/>
      <c r="I25" s="7"/>
      <c r="J25" s="7"/>
      <c r="K25" s="7"/>
      <c r="L25" s="7"/>
      <c r="M25" s="7"/>
    </row>
    <row r="26" spans="1:13">
      <c r="A26" s="5"/>
      <c r="B26" s="5"/>
      <c r="C26" s="7"/>
      <c r="D26" s="7"/>
      <c r="E26" s="7"/>
      <c r="F26" s="7"/>
      <c r="G26" s="7"/>
      <c r="H26" s="7"/>
      <c r="I26" s="7"/>
      <c r="J26" s="7"/>
      <c r="K26" s="7"/>
      <c r="L26" s="7"/>
      <c r="M26" s="7"/>
    </row>
    <row r="27" spans="1:13">
      <c r="A27" s="5"/>
      <c r="B27" s="5"/>
      <c r="C27" s="7"/>
      <c r="D27" s="7"/>
      <c r="E27" s="7"/>
      <c r="F27" s="7"/>
      <c r="G27" s="7"/>
      <c r="H27" s="7"/>
      <c r="I27" s="7"/>
      <c r="J27" s="7"/>
      <c r="K27" s="7"/>
      <c r="L27" s="7"/>
      <c r="M27" s="7"/>
    </row>
    <row r="28" spans="1:13">
      <c r="A28" s="5"/>
      <c r="B28" s="5"/>
      <c r="C28" s="7"/>
      <c r="D28" s="7"/>
      <c r="E28" s="7"/>
      <c r="F28" s="7"/>
      <c r="G28" s="7"/>
      <c r="H28" s="7"/>
      <c r="I28" s="7"/>
      <c r="J28" s="7"/>
      <c r="K28" s="7"/>
      <c r="L28" s="7"/>
      <c r="M28" s="7"/>
    </row>
    <row r="29" spans="1:13">
      <c r="A29" s="5"/>
      <c r="B29" s="5"/>
      <c r="C29" s="7"/>
      <c r="D29" s="7"/>
      <c r="E29" s="7"/>
      <c r="F29" s="7"/>
      <c r="G29" s="7"/>
      <c r="H29" s="7"/>
      <c r="I29" s="7"/>
      <c r="J29" s="7"/>
      <c r="K29" s="7"/>
      <c r="L29" s="7"/>
      <c r="M29" s="7"/>
    </row>
    <row r="30" spans="1:13">
      <c r="A30" s="5"/>
      <c r="B30" s="5"/>
      <c r="C30" s="7"/>
      <c r="D30" s="7"/>
      <c r="E30" s="7"/>
      <c r="F30" s="7"/>
      <c r="G30" s="7"/>
      <c r="H30" s="7"/>
      <c r="I30" s="7"/>
      <c r="J30" s="7"/>
      <c r="K30" s="7"/>
      <c r="L30" s="7"/>
      <c r="M30" s="7"/>
    </row>
    <row r="31" spans="1:13">
      <c r="A31" s="5"/>
      <c r="B31" s="5"/>
      <c r="C31" s="7"/>
      <c r="D31" s="7"/>
      <c r="E31" s="7"/>
      <c r="F31" s="7"/>
      <c r="G31" s="7"/>
      <c r="H31" s="7"/>
      <c r="I31" s="7"/>
      <c r="J31" s="7"/>
      <c r="K31" s="7"/>
      <c r="L31" s="7"/>
      <c r="M31" s="7"/>
    </row>
    <row r="32" spans="1:13">
      <c r="A32" s="5"/>
      <c r="B32" s="5"/>
      <c r="C32" s="7"/>
      <c r="D32" s="7"/>
      <c r="E32" s="7"/>
      <c r="F32" s="7"/>
      <c r="G32" s="7"/>
      <c r="H32" s="7"/>
      <c r="I32" s="7"/>
      <c r="J32" s="7"/>
      <c r="K32" s="7"/>
      <c r="L32" s="7"/>
      <c r="M32" s="7"/>
    </row>
    <row r="33" spans="1:13">
      <c r="A33" s="5"/>
      <c r="B33" s="5"/>
      <c r="C33" s="7"/>
      <c r="D33" s="7"/>
      <c r="E33" s="7"/>
      <c r="F33" s="7"/>
      <c r="G33" s="7"/>
      <c r="H33" s="7"/>
      <c r="I33" s="7"/>
      <c r="J33" s="7"/>
      <c r="K33" s="7"/>
      <c r="L33" s="7"/>
      <c r="M33" s="7"/>
    </row>
    <row r="34" spans="1:13">
      <c r="A34" s="5"/>
      <c r="B34" s="5"/>
      <c r="C34" s="7"/>
      <c r="D34" s="7"/>
      <c r="E34" s="7"/>
      <c r="F34" s="7"/>
      <c r="G34" s="7"/>
      <c r="H34" s="7"/>
      <c r="I34" s="7"/>
      <c r="J34" s="7"/>
      <c r="K34" s="7"/>
      <c r="L34" s="7"/>
      <c r="M34" s="7"/>
    </row>
    <row r="35" spans="1:13">
      <c r="A35" s="5"/>
      <c r="B35" s="5"/>
      <c r="C35" s="7"/>
      <c r="D35" s="7"/>
      <c r="E35" s="7"/>
      <c r="F35" s="7"/>
      <c r="G35" s="7"/>
      <c r="H35" s="7"/>
      <c r="I35" s="7"/>
      <c r="J35" s="7"/>
      <c r="K35" s="7"/>
      <c r="L35" s="7"/>
      <c r="M35" s="7"/>
    </row>
    <row r="36" spans="1:13">
      <c r="A36" s="5"/>
      <c r="B36" s="5"/>
      <c r="C36" s="7"/>
      <c r="D36" s="7"/>
      <c r="E36" s="7"/>
      <c r="F36" s="7"/>
      <c r="G36" s="7"/>
      <c r="H36" s="7"/>
      <c r="I36" s="7"/>
      <c r="J36" s="7"/>
      <c r="K36" s="7"/>
      <c r="L36" s="7"/>
      <c r="M36" s="7"/>
    </row>
    <row r="37" spans="1:13">
      <c r="A37" s="5"/>
      <c r="B37" s="5"/>
      <c r="C37" s="7"/>
      <c r="D37" s="7"/>
      <c r="E37" s="7"/>
      <c r="F37" s="7"/>
      <c r="G37" s="7"/>
      <c r="H37" s="7"/>
      <c r="I37" s="7"/>
      <c r="J37" s="7"/>
      <c r="K37" s="7"/>
      <c r="L37" s="7"/>
      <c r="M37" s="7"/>
    </row>
    <row r="38" spans="1:13">
      <c r="A38" s="5"/>
      <c r="B38" s="5"/>
      <c r="C38" s="7"/>
      <c r="D38" s="7"/>
      <c r="E38" s="7"/>
      <c r="F38" s="7"/>
      <c r="G38" s="7"/>
      <c r="H38" s="7"/>
      <c r="I38" s="7"/>
      <c r="J38" s="7"/>
      <c r="K38" s="7"/>
      <c r="L38" s="7"/>
      <c r="M38" s="7"/>
    </row>
    <row r="39" spans="1:13">
      <c r="A39" s="5"/>
      <c r="B39" s="5"/>
      <c r="C39" s="7"/>
      <c r="D39" s="7"/>
      <c r="E39" s="7"/>
      <c r="F39" s="7"/>
      <c r="G39" s="7"/>
      <c r="H39" s="7"/>
      <c r="I39" s="7"/>
      <c r="J39" s="7"/>
      <c r="K39" s="7"/>
      <c r="L39" s="7"/>
      <c r="M39" s="7"/>
    </row>
    <row r="40" spans="1:13">
      <c r="A40" s="5"/>
      <c r="B40" s="5"/>
      <c r="C40" s="7"/>
      <c r="D40" s="7"/>
      <c r="E40" s="7"/>
      <c r="F40" s="7"/>
      <c r="G40" s="7"/>
      <c r="H40" s="7"/>
      <c r="I40" s="7"/>
      <c r="J40" s="7"/>
      <c r="K40" s="7"/>
      <c r="L40" s="7"/>
      <c r="M40" s="7"/>
    </row>
    <row r="41" spans="1:13">
      <c r="A41" s="5"/>
      <c r="B41" s="5"/>
      <c r="C41" s="7"/>
      <c r="D41" s="7"/>
      <c r="E41" s="7"/>
      <c r="F41" s="7"/>
      <c r="G41" s="7"/>
      <c r="H41" s="7"/>
      <c r="I41" s="7"/>
      <c r="J41" s="7"/>
      <c r="K41" s="7"/>
      <c r="L41" s="7"/>
      <c r="M41" s="7"/>
    </row>
    <row r="42" spans="1:13">
      <c r="A42" s="5"/>
      <c r="B42" s="5"/>
      <c r="C42" s="7"/>
      <c r="D42" s="7"/>
      <c r="E42" s="7"/>
      <c r="F42" s="7"/>
      <c r="G42" s="7"/>
      <c r="H42" s="7"/>
      <c r="I42" s="7"/>
      <c r="J42" s="7"/>
      <c r="K42" s="7"/>
      <c r="L42" s="7"/>
      <c r="M42" s="7"/>
    </row>
    <row r="43" spans="1:13">
      <c r="A43" s="5"/>
      <c r="B43" s="5"/>
      <c r="C43" s="7"/>
      <c r="D43" s="7"/>
      <c r="E43" s="7"/>
      <c r="F43" s="7"/>
      <c r="G43" s="7"/>
      <c r="H43" s="7"/>
      <c r="I43" s="7"/>
      <c r="J43" s="7"/>
      <c r="K43" s="7"/>
      <c r="L43" s="7"/>
      <c r="M43" s="7"/>
    </row>
    <row r="44" spans="1:13">
      <c r="A44" s="5"/>
      <c r="B44" s="5"/>
      <c r="C44" s="7"/>
      <c r="D44" s="7"/>
      <c r="E44" s="7"/>
      <c r="F44" s="7"/>
      <c r="G44" s="7"/>
      <c r="H44" s="7"/>
      <c r="I44" s="7"/>
      <c r="J44" s="7"/>
      <c r="K44" s="7"/>
      <c r="L44" s="7"/>
      <c r="M44" s="7"/>
    </row>
    <row r="45" spans="1:13">
      <c r="A45" s="5"/>
      <c r="B45" s="5"/>
      <c r="C45" s="7"/>
      <c r="D45" s="7"/>
      <c r="E45" s="7"/>
      <c r="F45" s="7"/>
      <c r="G45" s="7"/>
      <c r="H45" s="7"/>
      <c r="I45" s="7"/>
      <c r="J45" s="7"/>
      <c r="K45" s="7"/>
      <c r="L45" s="7"/>
      <c r="M45" s="7"/>
    </row>
    <row r="46" spans="1:13">
      <c r="A46" s="5"/>
      <c r="B46" s="5"/>
      <c r="C46" s="7"/>
      <c r="D46" s="7"/>
      <c r="E46" s="7"/>
      <c r="F46" s="7"/>
      <c r="G46" s="7"/>
      <c r="H46" s="7"/>
      <c r="I46" s="7"/>
      <c r="J46" s="7"/>
      <c r="K46" s="7"/>
      <c r="L46" s="7"/>
      <c r="M46" s="7"/>
    </row>
    <row r="47" spans="1:13">
      <c r="A47" s="5"/>
      <c r="B47" s="5"/>
      <c r="C47" s="7"/>
      <c r="D47" s="7"/>
      <c r="E47" s="7"/>
      <c r="F47" s="7"/>
      <c r="G47" s="7"/>
      <c r="H47" s="7"/>
      <c r="I47" s="7"/>
      <c r="J47" s="7"/>
      <c r="K47" s="7"/>
      <c r="L47" s="7"/>
      <c r="M47" s="7"/>
    </row>
    <row r="48" spans="1:13">
      <c r="A48" s="5"/>
      <c r="B48" s="5"/>
      <c r="C48" s="7"/>
      <c r="D48" s="7"/>
      <c r="E48" s="7"/>
      <c r="F48" s="7"/>
      <c r="G48" s="7"/>
      <c r="H48" s="7"/>
      <c r="I48" s="7"/>
      <c r="J48" s="7"/>
      <c r="K48" s="7"/>
      <c r="L48" s="7"/>
      <c r="M48" s="7"/>
    </row>
    <row r="49" spans="1:13">
      <c r="A49" s="5"/>
      <c r="B49" s="5"/>
      <c r="C49" s="7"/>
      <c r="D49" s="7"/>
      <c r="E49" s="7"/>
      <c r="F49" s="7"/>
      <c r="G49" s="7"/>
      <c r="H49" s="7"/>
      <c r="I49" s="7"/>
      <c r="J49" s="7"/>
      <c r="K49" s="7"/>
      <c r="L49" s="7"/>
      <c r="M49" s="7"/>
    </row>
    <row r="50" spans="1:13">
      <c r="A50" s="5"/>
      <c r="B50" s="5"/>
      <c r="C50" s="7"/>
      <c r="D50" s="7"/>
      <c r="E50" s="7"/>
      <c r="F50" s="7"/>
      <c r="G50" s="7"/>
      <c r="H50" s="7"/>
      <c r="I50" s="7"/>
      <c r="J50" s="7"/>
      <c r="K50" s="7"/>
      <c r="L50" s="7"/>
      <c r="M50" s="7"/>
    </row>
    <row r="51" spans="1:13">
      <c r="A51" s="5"/>
      <c r="B51" s="5"/>
      <c r="C51" s="7"/>
      <c r="D51" s="7"/>
      <c r="E51" s="7"/>
      <c r="F51" s="7"/>
      <c r="G51" s="7"/>
      <c r="H51" s="7"/>
      <c r="I51" s="7"/>
      <c r="J51" s="7"/>
      <c r="K51" s="7"/>
      <c r="L51" s="7"/>
      <c r="M51" s="7"/>
    </row>
  </sheetData>
  <mergeCells count="4">
    <mergeCell ref="A1:M1"/>
    <mergeCell ref="A2:M2"/>
    <mergeCell ref="A3:M3"/>
    <mergeCell ref="A8:M8"/>
  </mergeCells>
  <pageMargins left="0.75" right="0.75" top="0.75" bottom="0.75" header="0.03" footer="0.03"/>
  <pageSetup fitToHeight="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pageSetUpPr fitToPage="1"/>
  </sheetPr>
  <dimension ref="A1:M52"/>
  <sheetViews>
    <sheetView workbookViewId="0">
      <selection activeCell="I5" sqref="I5"/>
    </sheetView>
  </sheetViews>
  <sheetFormatPr defaultRowHeight="12.75"/>
  <cols>
    <col min="1" max="1" width="17.1640625" customWidth="1"/>
    <col min="2" max="2" width="33.5" customWidth="1"/>
    <col min="3" max="3" width="12.6640625" customWidth="1"/>
    <col min="4" max="4" width="9.33203125" customWidth="1"/>
    <col min="5" max="5" width="9.83203125" customWidth="1"/>
    <col min="6" max="11" width="14.5" customWidth="1"/>
    <col min="12" max="12" width="11.5" customWidth="1"/>
    <col min="13" max="13" width="53.33203125" customWidth="1"/>
  </cols>
  <sheetData>
    <row r="1" spans="1:13" ht="13.5">
      <c r="A1" s="44" t="s">
        <v>0</v>
      </c>
      <c r="B1" s="44"/>
      <c r="C1" s="44"/>
      <c r="D1" s="44"/>
      <c r="E1" s="44"/>
      <c r="F1" s="44"/>
      <c r="G1" s="44"/>
      <c r="H1" s="44"/>
      <c r="I1" s="44"/>
      <c r="J1" s="44"/>
      <c r="K1" s="44"/>
      <c r="L1" s="44"/>
      <c r="M1" s="44"/>
    </row>
    <row r="2" spans="1:13">
      <c r="A2" s="45" t="s">
        <v>923</v>
      </c>
      <c r="B2" s="45"/>
      <c r="C2" s="45"/>
      <c r="D2" s="45"/>
      <c r="E2" s="45"/>
      <c r="F2" s="45"/>
      <c r="G2" s="45"/>
      <c r="H2" s="45"/>
      <c r="I2" s="45"/>
      <c r="J2" s="45"/>
      <c r="K2" s="45"/>
      <c r="L2" s="45"/>
      <c r="M2" s="45"/>
    </row>
    <row r="3" spans="1:13">
      <c r="A3" s="45" t="s">
        <v>2</v>
      </c>
      <c r="B3" s="45"/>
      <c r="C3" s="45"/>
      <c r="D3" s="45"/>
      <c r="E3" s="45"/>
      <c r="F3" s="45"/>
      <c r="G3" s="45"/>
      <c r="H3" s="45"/>
      <c r="I3" s="45"/>
      <c r="J3" s="45"/>
      <c r="K3" s="45"/>
      <c r="L3" s="45"/>
      <c r="M3" s="45"/>
    </row>
    <row r="4" spans="1:13">
      <c r="C4" s="1" t="s">
        <v>3</v>
      </c>
      <c r="D4" s="1" t="s">
        <v>4</v>
      </c>
      <c r="E4" s="1" t="s">
        <v>5</v>
      </c>
      <c r="F4" s="1" t="s">
        <v>6</v>
      </c>
      <c r="G4" s="1" t="s">
        <v>7</v>
      </c>
      <c r="H4" s="1" t="s">
        <v>7</v>
      </c>
      <c r="I4" s="3" t="s">
        <v>7</v>
      </c>
      <c r="J4" s="3" t="s">
        <v>7</v>
      </c>
      <c r="K4" s="3" t="s">
        <v>7</v>
      </c>
    </row>
    <row r="5" spans="1:13">
      <c r="C5" s="2" t="s">
        <v>8</v>
      </c>
      <c r="D5" s="1" t="s">
        <v>9</v>
      </c>
      <c r="E5" s="1" t="s">
        <v>7</v>
      </c>
      <c r="F5" s="1" t="s">
        <v>10</v>
      </c>
      <c r="G5" s="1" t="s">
        <v>11</v>
      </c>
      <c r="H5" s="1" t="s">
        <v>12</v>
      </c>
      <c r="I5" s="3" t="s">
        <v>13</v>
      </c>
      <c r="J5" s="3" t="s">
        <v>14</v>
      </c>
      <c r="K5" s="3" t="s">
        <v>15</v>
      </c>
      <c r="L5" s="1" t="s">
        <v>16</v>
      </c>
    </row>
    <row r="6" spans="1:13">
      <c r="C6" s="2" t="s">
        <v>17</v>
      </c>
      <c r="D6" s="3" t="s">
        <v>18</v>
      </c>
      <c r="E6" s="3" t="s">
        <v>19</v>
      </c>
      <c r="F6" s="3" t="s">
        <v>17</v>
      </c>
      <c r="G6" s="3" t="s">
        <v>20</v>
      </c>
      <c r="H6" s="3" t="s">
        <v>20</v>
      </c>
      <c r="I6" s="3" t="s">
        <v>20</v>
      </c>
      <c r="J6" s="3" t="s">
        <v>20</v>
      </c>
      <c r="K6" s="3" t="s">
        <v>20</v>
      </c>
      <c r="L6" s="3" t="s">
        <v>21</v>
      </c>
      <c r="M6" s="3" t="s">
        <v>22</v>
      </c>
    </row>
    <row r="7" spans="1:13">
      <c r="A7" s="9"/>
      <c r="B7" s="9"/>
      <c r="C7" s="10"/>
      <c r="D7" s="10"/>
      <c r="E7" s="10"/>
      <c r="F7" s="10"/>
      <c r="G7" s="10"/>
      <c r="H7" s="10"/>
      <c r="I7" s="10"/>
      <c r="J7" s="10"/>
      <c r="K7" s="10"/>
      <c r="L7" s="10"/>
      <c r="M7" s="10"/>
    </row>
    <row r="8" spans="1:13">
      <c r="A8" s="46" t="s">
        <v>25</v>
      </c>
      <c r="B8" s="47"/>
      <c r="C8" s="47"/>
      <c r="D8" s="47"/>
      <c r="E8" s="47"/>
      <c r="F8" s="47"/>
      <c r="G8" s="47"/>
      <c r="H8" s="47"/>
      <c r="I8" s="47"/>
      <c r="J8" s="47"/>
      <c r="K8" s="47"/>
      <c r="L8" s="47"/>
      <c r="M8" s="47"/>
    </row>
    <row r="9" spans="1:13">
      <c r="A9" s="4" t="s">
        <v>924</v>
      </c>
      <c r="B9" s="5" t="s">
        <v>925</v>
      </c>
      <c r="C9" s="7"/>
      <c r="D9" s="11">
        <v>-615.33000000000004</v>
      </c>
      <c r="E9" s="11">
        <v>-922.995</v>
      </c>
      <c r="F9" s="7"/>
      <c r="G9" s="11">
        <v>-702</v>
      </c>
      <c r="H9" s="11">
        <v>522</v>
      </c>
      <c r="I9" s="11">
        <v>-865.8</v>
      </c>
      <c r="J9" s="11">
        <v>-242</v>
      </c>
      <c r="K9" s="11">
        <v>-307</v>
      </c>
      <c r="L9" s="8">
        <v>0</v>
      </c>
      <c r="M9" s="7"/>
    </row>
    <row r="10" spans="1:13">
      <c r="A10" s="4" t="s">
        <v>926</v>
      </c>
      <c r="B10" s="5" t="s">
        <v>927</v>
      </c>
      <c r="C10" s="7"/>
      <c r="D10" s="11">
        <v>-25</v>
      </c>
      <c r="E10" s="11">
        <v>-37.5</v>
      </c>
      <c r="F10" s="7"/>
      <c r="G10" s="11">
        <v>-1944.3</v>
      </c>
      <c r="H10" s="7"/>
      <c r="I10" s="11">
        <v>-1703.4</v>
      </c>
      <c r="J10" s="7"/>
      <c r="K10" s="7"/>
      <c r="L10" s="8">
        <v>0</v>
      </c>
      <c r="M10" s="7"/>
    </row>
    <row r="11" spans="1:13">
      <c r="A11" s="4" t="s">
        <v>928</v>
      </c>
      <c r="B11" s="5" t="s">
        <v>929</v>
      </c>
      <c r="C11" s="7"/>
      <c r="D11" s="7"/>
      <c r="E11" s="11"/>
      <c r="F11" s="7">
        <v>100</v>
      </c>
      <c r="G11" s="7"/>
      <c r="H11" s="11">
        <v>-477</v>
      </c>
      <c r="I11" s="7"/>
      <c r="J11" s="11">
        <v>-84</v>
      </c>
      <c r="K11" s="7"/>
      <c r="L11" s="8">
        <v>0</v>
      </c>
      <c r="M11" s="7"/>
    </row>
    <row r="12" spans="1:13">
      <c r="A12" s="4" t="s">
        <v>930</v>
      </c>
      <c r="B12" s="5" t="s">
        <v>931</v>
      </c>
      <c r="C12" s="7">
        <v>100</v>
      </c>
      <c r="D12" s="11"/>
      <c r="E12" s="11"/>
      <c r="F12" s="7"/>
      <c r="G12" s="11">
        <v>77.09</v>
      </c>
      <c r="H12" s="11">
        <v>24.59</v>
      </c>
      <c r="I12" s="11">
        <v>495.98</v>
      </c>
      <c r="J12" s="11">
        <v>47.51</v>
      </c>
      <c r="K12" s="7"/>
      <c r="L12" s="8">
        <v>0</v>
      </c>
      <c r="M12" s="7" t="s">
        <v>932</v>
      </c>
    </row>
    <row r="13" spans="1:13">
      <c r="A13" s="4" t="s">
        <v>933</v>
      </c>
      <c r="B13" s="5" t="s">
        <v>934</v>
      </c>
      <c r="C13" s="7">
        <v>200</v>
      </c>
      <c r="D13" s="11">
        <v>105.9</v>
      </c>
      <c r="E13" s="11">
        <v>158.85</v>
      </c>
      <c r="F13" s="7">
        <v>1600</v>
      </c>
      <c r="G13" s="11">
        <v>423.6</v>
      </c>
      <c r="H13" s="11">
        <v>494.2</v>
      </c>
      <c r="I13" s="11">
        <v>458.9</v>
      </c>
      <c r="J13" s="11">
        <v>445.5</v>
      </c>
      <c r="K13" s="11">
        <v>237.3</v>
      </c>
      <c r="L13" s="8">
        <v>0</v>
      </c>
      <c r="M13" s="7" t="s">
        <v>935</v>
      </c>
    </row>
    <row r="14" spans="1:13">
      <c r="A14" s="4" t="s">
        <v>936</v>
      </c>
      <c r="B14" s="5" t="s">
        <v>937</v>
      </c>
      <c r="C14" s="7">
        <v>1600</v>
      </c>
      <c r="D14" s="11">
        <v>130.93</v>
      </c>
      <c r="E14" s="11">
        <v>196.39500000000001</v>
      </c>
      <c r="F14" s="7">
        <v>1000</v>
      </c>
      <c r="G14" s="11">
        <v>4398.67</v>
      </c>
      <c r="H14" s="11">
        <v>753.33</v>
      </c>
      <c r="I14" s="11">
        <v>1680.35</v>
      </c>
      <c r="J14" s="11">
        <v>2358.7399999999998</v>
      </c>
      <c r="K14" s="11">
        <v>1793.66</v>
      </c>
      <c r="L14" s="8">
        <v>0</v>
      </c>
      <c r="M14" s="7" t="s">
        <v>938</v>
      </c>
    </row>
    <row r="15" spans="1:13">
      <c r="A15" s="4" t="s">
        <v>939</v>
      </c>
      <c r="B15" s="5" t="s">
        <v>940</v>
      </c>
      <c r="C15" s="7">
        <v>500</v>
      </c>
      <c r="D15" s="11"/>
      <c r="E15" s="11"/>
      <c r="F15" s="7"/>
      <c r="G15" s="11"/>
      <c r="H15" s="11"/>
      <c r="I15" s="11"/>
      <c r="J15" s="11"/>
      <c r="K15" s="11"/>
      <c r="L15" s="8"/>
      <c r="M15" s="7" t="s">
        <v>941</v>
      </c>
    </row>
    <row r="16" spans="1:13">
      <c r="A16" s="4" t="s">
        <v>942</v>
      </c>
      <c r="B16" s="5" t="s">
        <v>943</v>
      </c>
      <c r="C16" s="7">
        <v>400</v>
      </c>
      <c r="D16" s="11">
        <v>-54.67</v>
      </c>
      <c r="E16" s="11">
        <v>-82.004999999999995</v>
      </c>
      <c r="F16" s="7">
        <v>800</v>
      </c>
      <c r="G16" s="11">
        <v>750</v>
      </c>
      <c r="H16" s="7"/>
      <c r="I16" s="11">
        <v>230.16</v>
      </c>
      <c r="J16" s="11">
        <v>348.08</v>
      </c>
      <c r="K16" s="11">
        <v>216.58</v>
      </c>
      <c r="L16" s="8">
        <v>0</v>
      </c>
      <c r="M16" s="7" t="s">
        <v>944</v>
      </c>
    </row>
    <row r="17" spans="1:13">
      <c r="A17" s="4" t="s">
        <v>945</v>
      </c>
      <c r="B17" s="5" t="s">
        <v>946</v>
      </c>
      <c r="C17" s="7">
        <v>2900</v>
      </c>
      <c r="D17" s="11">
        <v>2216</v>
      </c>
      <c r="E17" s="11">
        <v>3324</v>
      </c>
      <c r="F17" s="7">
        <v>2300</v>
      </c>
      <c r="G17" s="11">
        <v>1796.8</v>
      </c>
      <c r="H17" s="11">
        <v>1934.64</v>
      </c>
      <c r="I17" s="11">
        <v>2036.73</v>
      </c>
      <c r="J17" s="11">
        <v>3110.51</v>
      </c>
      <c r="K17" s="11">
        <v>1270.22</v>
      </c>
      <c r="L17" s="8">
        <v>0</v>
      </c>
      <c r="M17" s="7" t="s">
        <v>947</v>
      </c>
    </row>
    <row r="18" spans="1:13">
      <c r="A18" s="4" t="s">
        <v>948</v>
      </c>
      <c r="B18" s="5" t="s">
        <v>949</v>
      </c>
      <c r="C18" s="7">
        <v>4000</v>
      </c>
      <c r="D18" s="11">
        <v>-425.81</v>
      </c>
      <c r="E18" s="11">
        <v>-638.71500000000003</v>
      </c>
      <c r="F18" s="7">
        <v>2900</v>
      </c>
      <c r="G18" s="11">
        <v>3613.56</v>
      </c>
      <c r="H18" s="11">
        <v>787.74</v>
      </c>
      <c r="I18" s="11">
        <v>726.87</v>
      </c>
      <c r="J18" s="11">
        <v>540.66</v>
      </c>
      <c r="K18" s="11">
        <v>361.16</v>
      </c>
      <c r="L18" s="8">
        <v>0</v>
      </c>
      <c r="M18" s="7" t="s">
        <v>950</v>
      </c>
    </row>
    <row r="19" spans="1:13">
      <c r="A19" s="4" t="s">
        <v>951</v>
      </c>
      <c r="B19" s="5" t="s">
        <v>952</v>
      </c>
      <c r="C19" s="7">
        <v>14200</v>
      </c>
      <c r="D19" s="11">
        <v>11160.12</v>
      </c>
      <c r="E19" s="11">
        <v>16740.18</v>
      </c>
      <c r="F19" s="7">
        <v>14200</v>
      </c>
      <c r="G19" s="11">
        <v>15137.76</v>
      </c>
      <c r="H19" s="11">
        <v>18244.400000000001</v>
      </c>
      <c r="I19" s="11">
        <v>16699.62</v>
      </c>
      <c r="J19" s="11">
        <v>21423.119999999999</v>
      </c>
      <c r="K19" s="11">
        <v>16334</v>
      </c>
      <c r="L19" s="8">
        <v>0</v>
      </c>
      <c r="M19" s="7" t="s">
        <v>953</v>
      </c>
    </row>
    <row r="20" spans="1:13">
      <c r="A20" s="4" t="s">
        <v>954</v>
      </c>
      <c r="B20" s="5" t="s">
        <v>955</v>
      </c>
      <c r="C20" s="7">
        <v>1100</v>
      </c>
      <c r="D20" s="11">
        <v>910.78</v>
      </c>
      <c r="E20" s="11">
        <v>1366.17</v>
      </c>
      <c r="F20" s="7">
        <v>1100</v>
      </c>
      <c r="G20" s="11">
        <v>1165.1400000000001</v>
      </c>
      <c r="H20" s="11">
        <v>1245.25</v>
      </c>
      <c r="I20" s="11">
        <v>1204.1300000000001</v>
      </c>
      <c r="J20" s="11">
        <v>1622.72</v>
      </c>
      <c r="K20" s="11">
        <v>1146.67</v>
      </c>
      <c r="L20" s="8">
        <v>0</v>
      </c>
      <c r="M20" s="7" t="s">
        <v>953</v>
      </c>
    </row>
    <row r="21" spans="1:13">
      <c r="A21" s="4" t="s">
        <v>956</v>
      </c>
      <c r="B21" s="5" t="s">
        <v>957</v>
      </c>
      <c r="C21" s="7">
        <v>75</v>
      </c>
      <c r="D21" s="11">
        <v>1.64</v>
      </c>
      <c r="E21" s="11">
        <v>2.46</v>
      </c>
      <c r="F21" s="7">
        <v>75</v>
      </c>
      <c r="G21" s="11">
        <v>2.1</v>
      </c>
      <c r="H21" s="11">
        <v>144.24</v>
      </c>
      <c r="I21" s="11">
        <v>49.81</v>
      </c>
      <c r="J21" s="11">
        <v>70.41</v>
      </c>
      <c r="K21" s="11">
        <v>49.42</v>
      </c>
      <c r="L21" s="8">
        <v>0</v>
      </c>
      <c r="M21" s="7" t="s">
        <v>953</v>
      </c>
    </row>
    <row r="22" spans="1:13">
      <c r="A22" s="4"/>
      <c r="B22" s="5"/>
      <c r="C22" s="7"/>
      <c r="D22" s="12"/>
      <c r="E22" s="12"/>
      <c r="F22" s="12"/>
      <c r="G22" s="12"/>
      <c r="H22" s="12"/>
      <c r="I22" s="12"/>
      <c r="J22" s="12"/>
      <c r="K22" s="12"/>
      <c r="L22" s="12"/>
      <c r="M22" s="12"/>
    </row>
    <row r="23" spans="1:13">
      <c r="A23" s="4"/>
      <c r="B23" s="5" t="s">
        <v>36</v>
      </c>
      <c r="C23" s="40">
        <f>SUM(C9:C21)</f>
        <v>25075</v>
      </c>
      <c r="D23" s="11">
        <v>13404.56</v>
      </c>
      <c r="E23" s="11">
        <v>20106.84</v>
      </c>
      <c r="F23" s="7">
        <v>24075</v>
      </c>
      <c r="G23" s="11">
        <v>24718.42</v>
      </c>
      <c r="H23" s="11">
        <v>23673.39</v>
      </c>
      <c r="I23" s="11">
        <v>21013.35</v>
      </c>
      <c r="J23" s="11">
        <v>29641.25</v>
      </c>
      <c r="K23" s="11">
        <v>21102.01</v>
      </c>
      <c r="L23" s="8">
        <v>0</v>
      </c>
      <c r="M23" s="7"/>
    </row>
    <row r="24" spans="1:13">
      <c r="A24" s="9"/>
      <c r="B24" s="9"/>
      <c r="C24" s="7"/>
      <c r="D24" s="10"/>
      <c r="E24" s="10"/>
      <c r="F24" s="10"/>
      <c r="G24" s="10"/>
      <c r="H24" s="10"/>
      <c r="I24" s="10"/>
      <c r="J24" s="10"/>
      <c r="K24" s="10"/>
      <c r="L24" s="10"/>
      <c r="M24" s="10"/>
    </row>
    <row r="25" spans="1:13">
      <c r="A25" s="5"/>
      <c r="B25" s="5"/>
      <c r="C25" s="7"/>
      <c r="D25" s="7"/>
      <c r="E25" s="7"/>
      <c r="F25" s="7"/>
      <c r="G25" s="7"/>
      <c r="H25" s="7"/>
      <c r="I25" s="7"/>
      <c r="J25" s="7"/>
      <c r="K25" s="7"/>
      <c r="L25" s="7"/>
      <c r="M25" s="7"/>
    </row>
    <row r="26" spans="1:13">
      <c r="A26" s="5"/>
      <c r="B26" s="5"/>
      <c r="C26" s="7"/>
      <c r="D26" s="7"/>
      <c r="E26" s="7"/>
      <c r="F26" s="7"/>
      <c r="G26" s="7"/>
      <c r="H26" s="7"/>
      <c r="I26" s="7"/>
      <c r="J26" s="7"/>
      <c r="K26" s="7"/>
      <c r="L26" s="7"/>
      <c r="M26" s="7"/>
    </row>
    <row r="27" spans="1:13">
      <c r="A27" s="5"/>
      <c r="B27" s="5"/>
      <c r="C27" s="7"/>
      <c r="D27" s="7"/>
      <c r="E27" s="7"/>
      <c r="F27" s="7"/>
      <c r="G27" s="7"/>
      <c r="H27" s="7"/>
      <c r="I27" s="7"/>
      <c r="J27" s="7"/>
      <c r="K27" s="7"/>
      <c r="L27" s="7"/>
      <c r="M27" s="7"/>
    </row>
    <row r="28" spans="1:13">
      <c r="A28" s="5"/>
      <c r="B28" s="5"/>
      <c r="C28" s="7"/>
      <c r="D28" s="7"/>
      <c r="E28" s="7"/>
      <c r="F28" s="7"/>
      <c r="G28" s="7"/>
      <c r="H28" s="7"/>
      <c r="I28" s="7"/>
      <c r="J28" s="7"/>
      <c r="K28" s="7"/>
      <c r="L28" s="7"/>
      <c r="M28" s="7"/>
    </row>
    <row r="29" spans="1:13">
      <c r="A29" s="5"/>
      <c r="B29" s="5"/>
      <c r="C29" s="7"/>
      <c r="D29" s="7"/>
      <c r="E29" s="7"/>
      <c r="F29" s="7"/>
      <c r="G29" s="7"/>
      <c r="H29" s="7"/>
      <c r="I29" s="7"/>
      <c r="J29" s="7"/>
      <c r="K29" s="7"/>
      <c r="L29" s="7"/>
      <c r="M29" s="7"/>
    </row>
    <row r="30" spans="1:13">
      <c r="A30" s="5"/>
      <c r="B30" s="5"/>
      <c r="C30" s="7"/>
      <c r="D30" s="7"/>
      <c r="E30" s="7"/>
      <c r="F30" s="7"/>
      <c r="G30" s="7"/>
      <c r="H30" s="7"/>
      <c r="I30" s="7"/>
      <c r="J30" s="7"/>
      <c r="K30" s="7"/>
      <c r="L30" s="7"/>
      <c r="M30" s="7"/>
    </row>
    <row r="31" spans="1:13">
      <c r="A31" s="5"/>
      <c r="B31" s="5"/>
      <c r="C31" s="7"/>
      <c r="D31" s="7"/>
      <c r="E31" s="7"/>
      <c r="F31" s="7"/>
      <c r="G31" s="7"/>
      <c r="H31" s="7"/>
      <c r="I31" s="7"/>
      <c r="J31" s="7"/>
      <c r="K31" s="7"/>
      <c r="L31" s="7"/>
      <c r="M31" s="7"/>
    </row>
    <row r="32" spans="1:13">
      <c r="A32" s="5"/>
      <c r="B32" s="5"/>
      <c r="C32" s="7"/>
      <c r="D32" s="7"/>
      <c r="E32" s="7"/>
      <c r="F32" s="7"/>
      <c r="G32" s="7"/>
      <c r="H32" s="7"/>
      <c r="I32" s="7"/>
      <c r="J32" s="7"/>
      <c r="K32" s="7"/>
      <c r="L32" s="7"/>
      <c r="M32" s="7"/>
    </row>
    <row r="33" spans="1:13">
      <c r="A33" s="5"/>
      <c r="B33" s="5"/>
      <c r="C33" s="7"/>
      <c r="D33" s="7"/>
      <c r="E33" s="7"/>
      <c r="F33" s="7"/>
      <c r="G33" s="7"/>
      <c r="H33" s="7"/>
      <c r="I33" s="7"/>
      <c r="J33" s="7"/>
      <c r="K33" s="7"/>
      <c r="L33" s="7"/>
      <c r="M33" s="7"/>
    </row>
    <row r="34" spans="1:13">
      <c r="A34" s="5"/>
      <c r="B34" s="5"/>
      <c r="C34" s="7"/>
      <c r="D34" s="7"/>
      <c r="E34" s="7"/>
      <c r="F34" s="7"/>
      <c r="G34" s="7"/>
      <c r="H34" s="7"/>
      <c r="I34" s="7"/>
      <c r="J34" s="7"/>
      <c r="K34" s="7"/>
      <c r="L34" s="7"/>
      <c r="M34" s="7"/>
    </row>
    <row r="35" spans="1:13">
      <c r="A35" s="5"/>
      <c r="B35" s="5"/>
      <c r="C35" s="7"/>
      <c r="D35" s="7"/>
      <c r="E35" s="7"/>
      <c r="F35" s="7"/>
      <c r="G35" s="7"/>
      <c r="H35" s="7"/>
      <c r="I35" s="7"/>
      <c r="J35" s="7"/>
      <c r="K35" s="7"/>
      <c r="L35" s="7"/>
      <c r="M35" s="7"/>
    </row>
    <row r="36" spans="1:13">
      <c r="A36" s="5"/>
      <c r="B36" s="5"/>
      <c r="C36" s="7"/>
      <c r="D36" s="7"/>
      <c r="E36" s="7"/>
      <c r="F36" s="7"/>
      <c r="G36" s="7"/>
      <c r="H36" s="7"/>
      <c r="I36" s="7"/>
      <c r="J36" s="7"/>
      <c r="K36" s="7"/>
      <c r="L36" s="7"/>
      <c r="M36" s="7"/>
    </row>
    <row r="37" spans="1:13">
      <c r="A37" s="5"/>
      <c r="B37" s="5"/>
      <c r="C37" s="7"/>
      <c r="D37" s="7"/>
      <c r="E37" s="7"/>
      <c r="F37" s="7"/>
      <c r="G37" s="7"/>
      <c r="H37" s="7"/>
      <c r="I37" s="7"/>
      <c r="J37" s="7"/>
      <c r="K37" s="7"/>
      <c r="L37" s="7"/>
      <c r="M37" s="7"/>
    </row>
    <row r="38" spans="1:13">
      <c r="A38" s="5"/>
      <c r="B38" s="5"/>
      <c r="C38" s="7"/>
      <c r="D38" s="7"/>
      <c r="E38" s="7"/>
      <c r="F38" s="7"/>
      <c r="G38" s="7"/>
      <c r="H38" s="7"/>
      <c r="I38" s="7"/>
      <c r="J38" s="7"/>
      <c r="K38" s="7"/>
      <c r="L38" s="7"/>
      <c r="M38" s="7"/>
    </row>
    <row r="39" spans="1:13">
      <c r="A39" s="5"/>
      <c r="B39" s="5"/>
      <c r="C39" s="7"/>
      <c r="D39" s="7"/>
      <c r="E39" s="7"/>
      <c r="F39" s="7"/>
      <c r="G39" s="7"/>
      <c r="H39" s="7"/>
      <c r="I39" s="7"/>
      <c r="J39" s="7"/>
      <c r="K39" s="7"/>
      <c r="L39" s="7"/>
      <c r="M39" s="7"/>
    </row>
    <row r="40" spans="1:13">
      <c r="A40" s="5"/>
      <c r="B40" s="5"/>
      <c r="C40" s="7"/>
      <c r="D40" s="7"/>
      <c r="E40" s="7"/>
      <c r="F40" s="7"/>
      <c r="G40" s="7"/>
      <c r="H40" s="7"/>
      <c r="I40" s="7"/>
      <c r="J40" s="7"/>
      <c r="K40" s="7"/>
      <c r="L40" s="7"/>
      <c r="M40" s="7"/>
    </row>
    <row r="41" spans="1:13">
      <c r="A41" s="5"/>
      <c r="B41" s="5"/>
      <c r="C41" s="7"/>
      <c r="D41" s="7"/>
      <c r="E41" s="7"/>
      <c r="F41" s="7"/>
      <c r="G41" s="7"/>
      <c r="H41" s="7"/>
      <c r="I41" s="7"/>
      <c r="J41" s="7"/>
      <c r="K41" s="7"/>
      <c r="L41" s="7"/>
      <c r="M41" s="7"/>
    </row>
    <row r="42" spans="1:13">
      <c r="A42" s="5"/>
      <c r="B42" s="5"/>
      <c r="C42" s="7"/>
      <c r="D42" s="7"/>
      <c r="E42" s="7"/>
      <c r="F42" s="7"/>
      <c r="G42" s="7"/>
      <c r="H42" s="7"/>
      <c r="I42" s="7"/>
      <c r="J42" s="7"/>
      <c r="K42" s="7"/>
      <c r="L42" s="7"/>
      <c r="M42" s="7"/>
    </row>
    <row r="43" spans="1:13">
      <c r="A43" s="5"/>
      <c r="B43" s="5"/>
      <c r="C43" s="7"/>
      <c r="D43" s="7"/>
      <c r="E43" s="7"/>
      <c r="F43" s="7"/>
      <c r="G43" s="7"/>
      <c r="H43" s="7"/>
      <c r="I43" s="7"/>
      <c r="J43" s="7"/>
      <c r="K43" s="7"/>
      <c r="L43" s="7"/>
      <c r="M43" s="7"/>
    </row>
    <row r="44" spans="1:13">
      <c r="A44" s="5"/>
      <c r="B44" s="5"/>
      <c r="C44" s="7"/>
      <c r="D44" s="7"/>
      <c r="E44" s="7"/>
      <c r="F44" s="7"/>
      <c r="G44" s="7"/>
      <c r="H44" s="7"/>
      <c r="I44" s="7"/>
      <c r="J44" s="7"/>
      <c r="K44" s="7"/>
      <c r="L44" s="7"/>
      <c r="M44" s="7"/>
    </row>
    <row r="45" spans="1:13">
      <c r="A45" s="5"/>
      <c r="B45" s="5"/>
      <c r="C45" s="7"/>
      <c r="D45" s="7"/>
      <c r="E45" s="7"/>
      <c r="F45" s="7"/>
      <c r="G45" s="7"/>
      <c r="H45" s="7"/>
      <c r="I45" s="7"/>
      <c r="J45" s="7"/>
      <c r="K45" s="7"/>
      <c r="L45" s="7"/>
      <c r="M45" s="7"/>
    </row>
    <row r="46" spans="1:13">
      <c r="A46" s="5"/>
      <c r="B46" s="5"/>
      <c r="C46" s="7"/>
      <c r="D46" s="7"/>
      <c r="E46" s="7"/>
      <c r="F46" s="7"/>
      <c r="G46" s="7"/>
      <c r="H46" s="7"/>
      <c r="I46" s="7"/>
      <c r="J46" s="7"/>
      <c r="K46" s="7"/>
      <c r="L46" s="7"/>
      <c r="M46" s="7"/>
    </row>
    <row r="47" spans="1:13">
      <c r="A47" s="5"/>
      <c r="B47" s="5"/>
      <c r="C47" s="7"/>
      <c r="D47" s="7"/>
      <c r="E47" s="7"/>
      <c r="F47" s="7"/>
      <c r="G47" s="7"/>
      <c r="H47" s="7"/>
      <c r="I47" s="7"/>
      <c r="J47" s="7"/>
      <c r="K47" s="7"/>
      <c r="L47" s="7"/>
      <c r="M47" s="7"/>
    </row>
    <row r="48" spans="1:13">
      <c r="A48" s="5"/>
      <c r="B48" s="5"/>
      <c r="C48" s="7"/>
      <c r="D48" s="7"/>
      <c r="E48" s="7"/>
      <c r="F48" s="7"/>
      <c r="G48" s="7"/>
      <c r="H48" s="7"/>
      <c r="I48" s="7"/>
      <c r="J48" s="7"/>
      <c r="K48" s="7"/>
      <c r="L48" s="7"/>
      <c r="M48" s="7"/>
    </row>
    <row r="49" spans="1:13">
      <c r="A49" s="5"/>
      <c r="B49" s="5"/>
      <c r="C49" s="7"/>
      <c r="D49" s="7"/>
      <c r="E49" s="7"/>
      <c r="F49" s="7"/>
      <c r="G49" s="7"/>
      <c r="H49" s="7"/>
      <c r="I49" s="7"/>
      <c r="J49" s="7"/>
      <c r="K49" s="7"/>
      <c r="L49" s="7"/>
      <c r="M49" s="7"/>
    </row>
    <row r="50" spans="1:13">
      <c r="A50" s="5"/>
      <c r="B50" s="5"/>
      <c r="C50" s="7"/>
      <c r="D50" s="7"/>
      <c r="E50" s="7"/>
      <c r="F50" s="7"/>
      <c r="G50" s="7"/>
      <c r="H50" s="7"/>
      <c r="I50" s="7"/>
      <c r="J50" s="7"/>
      <c r="K50" s="7"/>
      <c r="L50" s="7"/>
      <c r="M50" s="7"/>
    </row>
    <row r="51" spans="1:13">
      <c r="A51" s="5"/>
      <c r="B51" s="5"/>
      <c r="C51" s="7"/>
      <c r="D51" s="7"/>
      <c r="E51" s="7"/>
      <c r="F51" s="7"/>
      <c r="G51" s="7"/>
      <c r="H51" s="7"/>
      <c r="I51" s="7"/>
      <c r="J51" s="7"/>
      <c r="K51" s="7"/>
      <c r="L51" s="7"/>
      <c r="M51" s="7"/>
    </row>
    <row r="52" spans="1:13">
      <c r="A52" s="5"/>
      <c r="B52" s="5"/>
      <c r="D52" s="7"/>
      <c r="E52" s="7"/>
      <c r="F52" s="7"/>
      <c r="G52" s="7"/>
      <c r="H52" s="7"/>
      <c r="I52" s="7"/>
      <c r="J52" s="7"/>
      <c r="K52" s="7"/>
      <c r="L52" s="7"/>
      <c r="M52" s="7"/>
    </row>
  </sheetData>
  <mergeCells count="4">
    <mergeCell ref="A1:M1"/>
    <mergeCell ref="A2:M2"/>
    <mergeCell ref="A3:M3"/>
    <mergeCell ref="A8:M8"/>
  </mergeCells>
  <pageMargins left="0.75" right="0.75" top="0.75" bottom="0.75" header="0.03" footer="0.03"/>
  <pageSetup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77"/>
  <sheetViews>
    <sheetView tabSelected="1" topLeftCell="A4" workbookViewId="0">
      <selection activeCell="A33" sqref="A33"/>
    </sheetView>
  </sheetViews>
  <sheetFormatPr defaultRowHeight="12.75"/>
  <cols>
    <col min="1" max="1" width="19.1640625" customWidth="1"/>
    <col min="2" max="2" width="36.1640625" bestFit="1" customWidth="1"/>
    <col min="3" max="3" width="12.6640625" customWidth="1"/>
    <col min="4" max="4" width="13.6640625" customWidth="1"/>
    <col min="5" max="5" width="13" customWidth="1"/>
    <col min="6" max="11" width="14.5" customWidth="1"/>
    <col min="12" max="12" width="11.5" customWidth="1"/>
    <col min="13" max="13" width="106.33203125" customWidth="1"/>
  </cols>
  <sheetData>
    <row r="1" spans="1:13" ht="13.5">
      <c r="A1" s="44" t="s">
        <v>0</v>
      </c>
      <c r="B1" s="44"/>
      <c r="C1" s="44"/>
      <c r="D1" s="44"/>
      <c r="E1" s="44"/>
      <c r="F1" s="44"/>
      <c r="G1" s="44"/>
      <c r="H1" s="44"/>
      <c r="I1" s="44"/>
      <c r="J1" s="44"/>
      <c r="K1" s="44"/>
      <c r="L1" s="44"/>
      <c r="M1" s="44"/>
    </row>
    <row r="2" spans="1:13">
      <c r="A2" s="45" t="s">
        <v>38</v>
      </c>
      <c r="B2" s="45"/>
      <c r="C2" s="45"/>
      <c r="D2" s="45"/>
      <c r="E2" s="45"/>
      <c r="F2" s="45"/>
      <c r="G2" s="45"/>
      <c r="H2" s="45"/>
      <c r="I2" s="45"/>
      <c r="J2" s="45"/>
      <c r="K2" s="45"/>
      <c r="L2" s="45"/>
      <c r="M2" s="45"/>
    </row>
    <row r="3" spans="1:13">
      <c r="A3" s="45" t="s">
        <v>2</v>
      </c>
      <c r="B3" s="45"/>
      <c r="C3" s="45"/>
      <c r="D3" s="45"/>
      <c r="E3" s="45"/>
      <c r="F3" s="45"/>
      <c r="G3" s="45"/>
      <c r="H3" s="45"/>
      <c r="I3" s="45"/>
      <c r="J3" s="45"/>
      <c r="K3" s="45"/>
      <c r="L3" s="45"/>
      <c r="M3" s="45"/>
    </row>
    <row r="4" spans="1:13">
      <c r="C4" s="1" t="s">
        <v>3</v>
      </c>
      <c r="D4" s="1" t="s">
        <v>4</v>
      </c>
      <c r="E4" s="1" t="s">
        <v>5</v>
      </c>
      <c r="F4" s="1" t="s">
        <v>6</v>
      </c>
      <c r="G4" s="1" t="s">
        <v>7</v>
      </c>
      <c r="H4" s="1" t="s">
        <v>7</v>
      </c>
      <c r="I4" s="3" t="s">
        <v>7</v>
      </c>
      <c r="J4" s="3" t="s">
        <v>7</v>
      </c>
      <c r="K4" s="3" t="s">
        <v>7</v>
      </c>
    </row>
    <row r="5" spans="1:13">
      <c r="C5" s="2" t="s">
        <v>8</v>
      </c>
      <c r="D5" s="1" t="s">
        <v>9</v>
      </c>
      <c r="E5" s="1" t="s">
        <v>7</v>
      </c>
      <c r="F5" s="1" t="s">
        <v>10</v>
      </c>
      <c r="G5" s="1" t="s">
        <v>11</v>
      </c>
      <c r="H5" s="1" t="s">
        <v>12</v>
      </c>
      <c r="I5" s="3" t="s">
        <v>13</v>
      </c>
      <c r="J5" s="3" t="s">
        <v>14</v>
      </c>
      <c r="K5" s="3" t="s">
        <v>15</v>
      </c>
      <c r="L5" s="1" t="s">
        <v>16</v>
      </c>
    </row>
    <row r="6" spans="1:13">
      <c r="C6" s="2" t="s">
        <v>17</v>
      </c>
      <c r="D6" s="3" t="s">
        <v>18</v>
      </c>
      <c r="E6" s="3" t="s">
        <v>19</v>
      </c>
      <c r="F6" s="3" t="s">
        <v>17</v>
      </c>
      <c r="G6" s="3" t="s">
        <v>20</v>
      </c>
      <c r="H6" s="3" t="s">
        <v>20</v>
      </c>
      <c r="I6" s="3" t="s">
        <v>20</v>
      </c>
      <c r="J6" s="3" t="s">
        <v>20</v>
      </c>
      <c r="K6" s="3" t="s">
        <v>20</v>
      </c>
      <c r="L6" s="3" t="s">
        <v>21</v>
      </c>
      <c r="M6" s="3" t="s">
        <v>22</v>
      </c>
    </row>
    <row r="7" spans="1:13">
      <c r="A7" s="9"/>
      <c r="B7" s="9"/>
      <c r="C7" s="10"/>
      <c r="D7" s="10"/>
      <c r="E7" s="10"/>
      <c r="F7" s="10"/>
      <c r="G7" s="10"/>
      <c r="H7" s="10"/>
      <c r="I7" s="10"/>
      <c r="J7" s="10"/>
      <c r="K7" s="10"/>
      <c r="L7" s="10"/>
      <c r="M7" s="10"/>
    </row>
    <row r="8" spans="1:13">
      <c r="A8" s="46" t="s">
        <v>25</v>
      </c>
      <c r="B8" s="47"/>
      <c r="C8" s="47"/>
      <c r="D8" s="47"/>
      <c r="E8" s="47"/>
      <c r="F8" s="47"/>
      <c r="G8" s="47"/>
      <c r="H8" s="47"/>
      <c r="I8" s="47"/>
      <c r="J8" s="47"/>
      <c r="K8" s="47"/>
      <c r="L8" s="47"/>
      <c r="M8" s="47"/>
    </row>
    <row r="9" spans="1:13">
      <c r="A9" s="4" t="s">
        <v>39</v>
      </c>
      <c r="B9" s="5" t="s">
        <v>40</v>
      </c>
      <c r="C9" s="24">
        <f>F9*1.04</f>
        <v>-3747264.1127999998</v>
      </c>
      <c r="D9" s="11">
        <v>-3292599.72</v>
      </c>
      <c r="E9" s="11">
        <v>-4938899.58</v>
      </c>
      <c r="F9" s="7">
        <v>-3603138.57</v>
      </c>
      <c r="G9" s="11">
        <v>-3653837.55</v>
      </c>
      <c r="H9" s="11">
        <v>-2656909.4</v>
      </c>
      <c r="I9" s="11">
        <v>-2850928.49</v>
      </c>
      <c r="J9" s="11">
        <v>-3014328.38</v>
      </c>
      <c r="K9" s="11">
        <v>-2962105.08</v>
      </c>
      <c r="L9" s="8">
        <v>0</v>
      </c>
      <c r="M9" s="7"/>
    </row>
    <row r="10" spans="1:13">
      <c r="A10" s="4" t="s">
        <v>41</v>
      </c>
      <c r="B10" s="5" t="s">
        <v>42</v>
      </c>
      <c r="C10" s="24">
        <f t="shared" ref="C10:C41" si="0">F10*1.04</f>
        <v>-84254.612000000008</v>
      </c>
      <c r="D10" s="11">
        <v>-75553.39</v>
      </c>
      <c r="E10" s="11">
        <v>-113330.08500000001</v>
      </c>
      <c r="F10" s="7">
        <v>-81014.05</v>
      </c>
      <c r="G10" s="11">
        <v>-54588.89</v>
      </c>
      <c r="H10" s="11">
        <v>-44923.09</v>
      </c>
      <c r="I10" s="11">
        <v>-47385.01</v>
      </c>
      <c r="J10" s="11">
        <v>-62658.1</v>
      </c>
      <c r="K10" s="11">
        <v>-61650.15</v>
      </c>
      <c r="L10" s="8">
        <v>0</v>
      </c>
      <c r="M10" s="7"/>
    </row>
    <row r="11" spans="1:13">
      <c r="A11" s="4" t="s">
        <v>43</v>
      </c>
      <c r="B11" s="5" t="s">
        <v>44</v>
      </c>
      <c r="C11" s="24">
        <f t="shared" si="0"/>
        <v>-124800</v>
      </c>
      <c r="D11" s="7"/>
      <c r="E11" s="11"/>
      <c r="F11" s="7">
        <v>-120000</v>
      </c>
      <c r="G11" s="11">
        <v>-99235</v>
      </c>
      <c r="H11" s="11">
        <v>-126099</v>
      </c>
      <c r="I11" s="11">
        <v>-120937.73</v>
      </c>
      <c r="J11" s="11">
        <v>-107620</v>
      </c>
      <c r="K11" s="11">
        <v>-107545.34</v>
      </c>
      <c r="L11" s="8">
        <v>0</v>
      </c>
      <c r="M11" s="7"/>
    </row>
    <row r="12" spans="1:13">
      <c r="A12" s="4" t="s">
        <v>45</v>
      </c>
      <c r="B12" s="5" t="s">
        <v>46</v>
      </c>
      <c r="C12" s="24">
        <f t="shared" si="0"/>
        <v>-42331.078399999999</v>
      </c>
      <c r="D12" s="11">
        <v>-28162.51</v>
      </c>
      <c r="E12" s="11">
        <v>-42243.764999999999</v>
      </c>
      <c r="F12" s="7">
        <v>-40702.959999999999</v>
      </c>
      <c r="G12" s="11">
        <v>-27425.42</v>
      </c>
      <c r="H12" s="11">
        <v>-27185.82</v>
      </c>
      <c r="I12" s="11">
        <v>-16544.5</v>
      </c>
      <c r="J12" s="11">
        <v>-29435.59</v>
      </c>
      <c r="K12" s="11">
        <v>-21228.66</v>
      </c>
      <c r="L12" s="8">
        <v>0</v>
      </c>
      <c r="M12" s="7"/>
    </row>
    <row r="13" spans="1:13">
      <c r="A13" s="4" t="s">
        <v>47</v>
      </c>
      <c r="B13" s="5" t="s">
        <v>48</v>
      </c>
      <c r="C13" s="24">
        <f>F13*1.08</f>
        <v>-23738.000400000004</v>
      </c>
      <c r="D13" s="11">
        <v>-61476.13</v>
      </c>
      <c r="E13" s="11">
        <v>-92214.195000000007</v>
      </c>
      <c r="F13" s="7">
        <v>-21979.63</v>
      </c>
      <c r="G13" s="11">
        <v>-21448.63</v>
      </c>
      <c r="H13" s="11">
        <v>-16632.82</v>
      </c>
      <c r="I13" s="11">
        <v>-47325.94</v>
      </c>
      <c r="J13" s="11">
        <v>-56318.43</v>
      </c>
      <c r="K13" s="11">
        <v>-22903.19</v>
      </c>
      <c r="L13" s="8">
        <v>0</v>
      </c>
      <c r="M13" s="7"/>
    </row>
    <row r="14" spans="1:13">
      <c r="A14" s="4" t="s">
        <v>49</v>
      </c>
      <c r="B14" s="5" t="s">
        <v>50</v>
      </c>
      <c r="C14" s="24">
        <f>-65000</f>
        <v>-65000</v>
      </c>
      <c r="D14" s="7"/>
      <c r="E14" s="11"/>
      <c r="F14" s="7">
        <v>-35000</v>
      </c>
      <c r="G14" s="11">
        <v>64100.25</v>
      </c>
      <c r="H14" s="11">
        <v>-539046.35</v>
      </c>
      <c r="I14" s="11">
        <v>160301.67000000001</v>
      </c>
      <c r="J14" s="11">
        <v>-248882.7</v>
      </c>
      <c r="K14" s="11">
        <v>149051.75</v>
      </c>
      <c r="L14" s="8">
        <v>0</v>
      </c>
      <c r="M14" s="7"/>
    </row>
    <row r="15" spans="1:13">
      <c r="A15" s="4" t="s">
        <v>51</v>
      </c>
      <c r="B15" s="5" t="s">
        <v>52</v>
      </c>
      <c r="C15" s="24">
        <v>-10000</v>
      </c>
      <c r="D15" s="7"/>
      <c r="E15" s="11"/>
      <c r="F15" s="7"/>
      <c r="G15" s="11">
        <v>-1500</v>
      </c>
      <c r="H15" s="11">
        <v>-1500</v>
      </c>
      <c r="I15" s="11">
        <v>-4422.95</v>
      </c>
      <c r="J15" s="11">
        <v>-12702.29</v>
      </c>
      <c r="K15" s="11">
        <v>-11541.86</v>
      </c>
      <c r="L15" s="8">
        <v>0</v>
      </c>
      <c r="M15" s="7"/>
    </row>
    <row r="16" spans="1:13">
      <c r="A16" s="25" t="s">
        <v>53</v>
      </c>
      <c r="B16" s="26" t="s">
        <v>54</v>
      </c>
      <c r="C16" s="24">
        <v>10000</v>
      </c>
      <c r="D16" s="27">
        <v>8753.57</v>
      </c>
      <c r="E16" s="27">
        <v>13130.355</v>
      </c>
      <c r="F16" s="28">
        <v>13500</v>
      </c>
      <c r="G16" s="27">
        <v>9706</v>
      </c>
      <c r="H16" s="27">
        <v>8382.59</v>
      </c>
      <c r="I16" s="27">
        <v>5134.29</v>
      </c>
      <c r="J16" s="27">
        <v>8299.51</v>
      </c>
      <c r="K16" s="27">
        <v>9147.11</v>
      </c>
      <c r="L16" s="29">
        <v>0</v>
      </c>
      <c r="M16" s="28" t="s">
        <v>55</v>
      </c>
    </row>
    <row r="17" spans="1:13">
      <c r="A17" s="4" t="s">
        <v>56</v>
      </c>
      <c r="B17" s="5" t="s">
        <v>57</v>
      </c>
      <c r="C17" s="24">
        <v>3500</v>
      </c>
      <c r="D17" s="11">
        <v>1323.1</v>
      </c>
      <c r="E17" s="11">
        <v>1984.65</v>
      </c>
      <c r="F17" s="7">
        <v>8000</v>
      </c>
      <c r="G17" s="11">
        <v>3072.5</v>
      </c>
      <c r="H17" s="11">
        <v>4243.18</v>
      </c>
      <c r="I17" s="11">
        <v>5653.22</v>
      </c>
      <c r="J17" s="11">
        <v>5029.2700000000004</v>
      </c>
      <c r="K17" s="11">
        <v>6167.04</v>
      </c>
      <c r="L17" s="8">
        <v>0</v>
      </c>
      <c r="M17" s="7"/>
    </row>
    <row r="18" spans="1:13">
      <c r="A18" s="4" t="s">
        <v>58</v>
      </c>
      <c r="B18" s="5" t="s">
        <v>59</v>
      </c>
      <c r="C18" s="24">
        <v>1000</v>
      </c>
      <c r="D18" s="11">
        <v>170.65</v>
      </c>
      <c r="E18" s="11">
        <v>255.97499999999999</v>
      </c>
      <c r="F18" s="7">
        <v>2500</v>
      </c>
      <c r="G18" s="11">
        <v>819.17</v>
      </c>
      <c r="H18" s="11">
        <v>1610.18</v>
      </c>
      <c r="I18" s="11">
        <v>975.05</v>
      </c>
      <c r="J18" s="11">
        <v>1236.58</v>
      </c>
      <c r="K18" s="11">
        <v>1440.5</v>
      </c>
      <c r="L18" s="8">
        <v>0</v>
      </c>
      <c r="M18" s="7"/>
    </row>
    <row r="19" spans="1:13">
      <c r="A19" s="4" t="s">
        <v>60</v>
      </c>
      <c r="B19" s="5" t="s">
        <v>61</v>
      </c>
      <c r="C19" s="24">
        <v>10000</v>
      </c>
      <c r="D19" s="11">
        <v>2549.29</v>
      </c>
      <c r="E19" s="11">
        <v>3823.9349999999999</v>
      </c>
      <c r="F19" s="7">
        <v>12000</v>
      </c>
      <c r="G19" s="11">
        <v>5931.14</v>
      </c>
      <c r="H19" s="11">
        <v>7407.17</v>
      </c>
      <c r="I19" s="11">
        <v>10410.48</v>
      </c>
      <c r="J19" s="11">
        <v>9705.99</v>
      </c>
      <c r="K19" s="11">
        <v>10013.4</v>
      </c>
      <c r="L19" s="8">
        <v>0</v>
      </c>
      <c r="M19" s="7"/>
    </row>
    <row r="20" spans="1:13">
      <c r="A20" s="4" t="s">
        <v>62</v>
      </c>
      <c r="B20" s="5" t="s">
        <v>63</v>
      </c>
      <c r="C20" s="24">
        <v>3100</v>
      </c>
      <c r="D20" s="11">
        <v>1815.64</v>
      </c>
      <c r="E20" s="11">
        <v>2723.46</v>
      </c>
      <c r="F20" s="7">
        <v>3200</v>
      </c>
      <c r="G20" s="11">
        <v>2768.89</v>
      </c>
      <c r="H20" s="11">
        <v>1186.99</v>
      </c>
      <c r="I20" s="11">
        <v>1564.11</v>
      </c>
      <c r="J20" s="11">
        <v>1535.27</v>
      </c>
      <c r="K20" s="11">
        <v>2937.97</v>
      </c>
      <c r="L20" s="8">
        <v>0</v>
      </c>
      <c r="M20" s="7"/>
    </row>
    <row r="21" spans="1:13">
      <c r="A21" s="4" t="s">
        <v>64</v>
      </c>
      <c r="B21" s="5" t="s">
        <v>65</v>
      </c>
      <c r="C21" s="24">
        <v>3000</v>
      </c>
      <c r="D21" s="11">
        <v>1356</v>
      </c>
      <c r="E21" s="11">
        <v>2034</v>
      </c>
      <c r="F21" s="7">
        <v>3000</v>
      </c>
      <c r="G21" s="11">
        <v>330.27</v>
      </c>
      <c r="H21" s="7"/>
      <c r="I21" s="11">
        <v>1533.03</v>
      </c>
      <c r="J21" s="11"/>
      <c r="K21" s="11">
        <v>55521.42</v>
      </c>
      <c r="L21" s="8">
        <v>0</v>
      </c>
      <c r="M21" s="7"/>
    </row>
    <row r="22" spans="1:13">
      <c r="A22" s="4" t="s">
        <v>66</v>
      </c>
      <c r="B22" s="5" t="s">
        <v>67</v>
      </c>
      <c r="C22" s="24">
        <f t="shared" si="0"/>
        <v>93600</v>
      </c>
      <c r="D22" s="11">
        <v>41556.239999999998</v>
      </c>
      <c r="E22" s="11">
        <v>62334.36</v>
      </c>
      <c r="F22" s="7">
        <v>90000</v>
      </c>
      <c r="G22" s="11">
        <v>61855.86</v>
      </c>
      <c r="H22" s="11">
        <v>69466.509999999995</v>
      </c>
      <c r="I22" s="11">
        <v>70381.72</v>
      </c>
      <c r="J22" s="11">
        <v>68560.2</v>
      </c>
      <c r="K22" s="11">
        <v>69750.259999999995</v>
      </c>
      <c r="L22" s="8">
        <v>0</v>
      </c>
      <c r="M22" s="7"/>
    </row>
    <row r="23" spans="1:13">
      <c r="A23" s="4" t="s">
        <v>68</v>
      </c>
      <c r="B23" s="5" t="s">
        <v>69</v>
      </c>
      <c r="C23" s="24">
        <v>5000</v>
      </c>
      <c r="D23" s="7"/>
      <c r="E23" s="11"/>
      <c r="F23" s="7">
        <v>4500</v>
      </c>
      <c r="G23" s="11">
        <v>1946.1</v>
      </c>
      <c r="H23" s="11">
        <v>1273.29</v>
      </c>
      <c r="I23" s="11">
        <v>4290.8999999999996</v>
      </c>
      <c r="J23" s="11">
        <v>1876.3</v>
      </c>
      <c r="K23" s="11">
        <v>2033.13</v>
      </c>
      <c r="L23" s="8">
        <v>0</v>
      </c>
      <c r="M23" s="7"/>
    </row>
    <row r="24" spans="1:13">
      <c r="A24" s="4" t="s">
        <v>70</v>
      </c>
      <c r="B24" s="5" t="s">
        <v>71</v>
      </c>
      <c r="C24" s="24">
        <v>2500</v>
      </c>
      <c r="D24" s="7"/>
      <c r="E24" s="11"/>
      <c r="F24" s="7">
        <v>3200</v>
      </c>
      <c r="G24" s="11">
        <v>2003.48</v>
      </c>
      <c r="H24" s="11">
        <v>931.98</v>
      </c>
      <c r="I24" s="11">
        <v>900</v>
      </c>
      <c r="J24" s="11">
        <v>1450</v>
      </c>
      <c r="K24" s="11">
        <v>1335.81</v>
      </c>
      <c r="L24" s="8">
        <v>0</v>
      </c>
      <c r="M24" s="7"/>
    </row>
    <row r="25" spans="1:13">
      <c r="A25" s="4" t="s">
        <v>72</v>
      </c>
      <c r="B25" s="5" t="s">
        <v>73</v>
      </c>
      <c r="C25" s="24">
        <f t="shared" si="0"/>
        <v>5720</v>
      </c>
      <c r="D25" s="11">
        <v>3597.74</v>
      </c>
      <c r="E25" s="11">
        <v>5396.61</v>
      </c>
      <c r="F25" s="7">
        <v>5500</v>
      </c>
      <c r="G25" s="11">
        <v>4306.8599999999997</v>
      </c>
      <c r="H25" s="11">
        <v>2977.29</v>
      </c>
      <c r="I25" s="11">
        <v>4208.66</v>
      </c>
      <c r="J25" s="11">
        <v>5017.6499999999996</v>
      </c>
      <c r="K25" s="11">
        <v>5231.59</v>
      </c>
      <c r="L25" s="8">
        <v>0</v>
      </c>
      <c r="M25" s="7"/>
    </row>
    <row r="26" spans="1:13">
      <c r="A26" s="25" t="s">
        <v>74</v>
      </c>
      <c r="B26" s="26" t="s">
        <v>75</v>
      </c>
      <c r="C26" s="24">
        <v>6500</v>
      </c>
      <c r="D26" s="27">
        <v>4157.59</v>
      </c>
      <c r="E26" s="27">
        <v>6236.3850000000002</v>
      </c>
      <c r="F26" s="28">
        <v>6200</v>
      </c>
      <c r="G26" s="27">
        <v>5925.24</v>
      </c>
      <c r="H26" s="27">
        <v>164.22</v>
      </c>
      <c r="I26" s="27">
        <v>3185.26</v>
      </c>
      <c r="J26" s="27">
        <v>6448.41</v>
      </c>
      <c r="K26" s="27">
        <v>5989.57</v>
      </c>
      <c r="L26" s="29">
        <v>0</v>
      </c>
      <c r="M26" s="28" t="s">
        <v>76</v>
      </c>
    </row>
    <row r="27" spans="1:13">
      <c r="A27" s="4" t="s">
        <v>77</v>
      </c>
      <c r="B27" s="5" t="s">
        <v>78</v>
      </c>
      <c r="C27" s="24">
        <v>1100</v>
      </c>
      <c r="D27" s="11"/>
      <c r="E27" s="11"/>
      <c r="F27" s="7">
        <v>1200</v>
      </c>
      <c r="G27" s="11">
        <v>314.07</v>
      </c>
      <c r="H27" s="11">
        <v>423.2</v>
      </c>
      <c r="I27" s="11">
        <v>1169.55</v>
      </c>
      <c r="J27" s="11">
        <v>804.39</v>
      </c>
      <c r="K27" s="11">
        <v>1405.09</v>
      </c>
      <c r="L27" s="8">
        <v>0</v>
      </c>
      <c r="M27" s="7"/>
    </row>
    <row r="28" spans="1:13">
      <c r="A28" s="4" t="s">
        <v>79</v>
      </c>
      <c r="B28" s="5" t="s">
        <v>80</v>
      </c>
      <c r="C28" s="24">
        <v>3000</v>
      </c>
      <c r="D28" s="11">
        <v>654.25</v>
      </c>
      <c r="E28" s="11">
        <v>981.375</v>
      </c>
      <c r="F28" s="7">
        <v>3000</v>
      </c>
      <c r="G28" s="11">
        <v>915.3</v>
      </c>
      <c r="H28" s="11">
        <v>177.24</v>
      </c>
      <c r="I28" s="11">
        <v>1033.04</v>
      </c>
      <c r="J28" s="7"/>
      <c r="K28" s="11">
        <v>1994.7</v>
      </c>
      <c r="L28" s="8">
        <v>0</v>
      </c>
      <c r="M28" s="7"/>
    </row>
    <row r="29" spans="1:13">
      <c r="A29" s="4" t="s">
        <v>81</v>
      </c>
      <c r="B29" s="5" t="s">
        <v>82</v>
      </c>
      <c r="C29" s="24">
        <f t="shared" si="0"/>
        <v>84254.612000000008</v>
      </c>
      <c r="D29" s="7"/>
      <c r="E29" s="11"/>
      <c r="F29" s="7">
        <v>81014.05</v>
      </c>
      <c r="G29" s="11">
        <v>63535.040000000001</v>
      </c>
      <c r="H29" s="11">
        <v>88799.5</v>
      </c>
      <c r="I29" s="11">
        <v>63962.76</v>
      </c>
      <c r="J29" s="11">
        <v>94332.19</v>
      </c>
      <c r="K29" s="11">
        <v>80693.89</v>
      </c>
      <c r="L29" s="8">
        <v>0</v>
      </c>
      <c r="M29" s="7"/>
    </row>
    <row r="30" spans="1:13">
      <c r="A30" s="4" t="s">
        <v>83</v>
      </c>
      <c r="B30" s="5" t="s">
        <v>84</v>
      </c>
      <c r="C30" s="24">
        <f t="shared" si="0"/>
        <v>124800</v>
      </c>
      <c r="D30" s="11">
        <v>6415</v>
      </c>
      <c r="E30" s="11">
        <v>9622.5</v>
      </c>
      <c r="F30" s="7">
        <v>120000</v>
      </c>
      <c r="G30" s="11">
        <v>98239.4</v>
      </c>
      <c r="H30" s="11">
        <v>-2161.94</v>
      </c>
      <c r="I30" s="11">
        <v>95063.72</v>
      </c>
      <c r="J30" s="11">
        <v>86387.34</v>
      </c>
      <c r="K30" s="11">
        <v>107545.34</v>
      </c>
      <c r="L30" s="8">
        <v>0</v>
      </c>
      <c r="M30" s="7"/>
    </row>
    <row r="31" spans="1:13">
      <c r="A31" s="4" t="s">
        <v>85</v>
      </c>
      <c r="B31" s="5" t="s">
        <v>86</v>
      </c>
      <c r="C31" s="24">
        <v>17000</v>
      </c>
      <c r="D31" s="11">
        <v>7896.88</v>
      </c>
      <c r="E31" s="11">
        <v>11845.32</v>
      </c>
      <c r="F31" s="7">
        <v>18000</v>
      </c>
      <c r="G31" s="11">
        <v>9611.35</v>
      </c>
      <c r="H31" s="11">
        <v>9651.0400000000009</v>
      </c>
      <c r="I31" s="11">
        <v>55781.68</v>
      </c>
      <c r="J31" s="11">
        <v>15889.39</v>
      </c>
      <c r="K31" s="11">
        <v>47496.11</v>
      </c>
      <c r="L31" s="8">
        <v>0</v>
      </c>
      <c r="M31" s="7"/>
    </row>
    <row r="32" spans="1:13">
      <c r="A32" s="4" t="s">
        <v>87</v>
      </c>
      <c r="B32" s="5" t="s">
        <v>88</v>
      </c>
      <c r="C32" s="24">
        <v>8000</v>
      </c>
      <c r="D32" s="11">
        <v>8629.81</v>
      </c>
      <c r="E32" s="11">
        <v>12944.715</v>
      </c>
      <c r="F32" s="7">
        <v>5500</v>
      </c>
      <c r="G32" s="11">
        <v>1540.28</v>
      </c>
      <c r="H32" s="11">
        <v>4840.38</v>
      </c>
      <c r="I32" s="11">
        <v>1072.94</v>
      </c>
      <c r="J32" s="11">
        <v>6220</v>
      </c>
      <c r="K32" s="11">
        <v>3304.76</v>
      </c>
      <c r="L32" s="8">
        <v>0</v>
      </c>
      <c r="M32" s="7"/>
    </row>
    <row r="33" spans="1:13">
      <c r="A33" s="25" t="s">
        <v>89</v>
      </c>
      <c r="B33" s="26" t="s">
        <v>90</v>
      </c>
      <c r="C33" s="24">
        <v>16000</v>
      </c>
      <c r="D33" s="27">
        <v>7048.78</v>
      </c>
      <c r="E33" s="27">
        <v>10573.17</v>
      </c>
      <c r="F33" s="28">
        <v>15000</v>
      </c>
      <c r="G33" s="27">
        <v>11953.22</v>
      </c>
      <c r="H33" s="27">
        <v>13752.71</v>
      </c>
      <c r="I33" s="27">
        <v>12599.59</v>
      </c>
      <c r="J33" s="27">
        <v>7868.45</v>
      </c>
      <c r="K33" s="27">
        <v>3815.26</v>
      </c>
      <c r="L33" s="29">
        <v>0</v>
      </c>
      <c r="M33" s="28" t="s">
        <v>91</v>
      </c>
    </row>
    <row r="34" spans="1:13">
      <c r="A34" s="4" t="s">
        <v>92</v>
      </c>
      <c r="B34" s="5" t="s">
        <v>93</v>
      </c>
      <c r="C34" s="24">
        <v>2800</v>
      </c>
      <c r="D34" s="11">
        <v>540.9</v>
      </c>
      <c r="E34" s="11">
        <v>811.35</v>
      </c>
      <c r="F34" s="7">
        <v>2500</v>
      </c>
      <c r="G34" s="11">
        <v>397.57</v>
      </c>
      <c r="H34" s="11">
        <v>120</v>
      </c>
      <c r="I34" s="11">
        <v>25.07</v>
      </c>
      <c r="J34" s="11">
        <v>591.92999999999995</v>
      </c>
      <c r="K34" s="11">
        <v>696.43</v>
      </c>
      <c r="L34" s="8">
        <v>0</v>
      </c>
      <c r="M34" s="7"/>
    </row>
    <row r="35" spans="1:13">
      <c r="A35" s="4" t="s">
        <v>94</v>
      </c>
      <c r="B35" s="5" t="s">
        <v>95</v>
      </c>
      <c r="C35" s="24">
        <f>F35*1.07</f>
        <v>707957.73180000007</v>
      </c>
      <c r="D35" s="11">
        <v>447008.64</v>
      </c>
      <c r="E35" s="11">
        <v>670512.96</v>
      </c>
      <c r="F35" s="7">
        <v>661642.74</v>
      </c>
      <c r="G35" s="11">
        <v>658940.31000000006</v>
      </c>
      <c r="H35" s="11">
        <v>630217.63</v>
      </c>
      <c r="I35" s="11">
        <v>590787.23600000003</v>
      </c>
      <c r="J35" s="11">
        <v>638746.59</v>
      </c>
      <c r="K35" s="11">
        <v>635937.32999999996</v>
      </c>
      <c r="L35" s="8">
        <v>0</v>
      </c>
      <c r="M35" s="7"/>
    </row>
    <row r="36" spans="1:13">
      <c r="A36" s="4" t="s">
        <v>96</v>
      </c>
      <c r="B36" s="5" t="s">
        <v>97</v>
      </c>
      <c r="C36" s="24">
        <f t="shared" si="0"/>
        <v>55120</v>
      </c>
      <c r="D36" s="11">
        <v>26065.26</v>
      </c>
      <c r="E36" s="11">
        <v>39097.89</v>
      </c>
      <c r="F36" s="7">
        <v>53000</v>
      </c>
      <c r="G36" s="11">
        <v>49517.68</v>
      </c>
      <c r="H36" s="11">
        <v>47146.080000000002</v>
      </c>
      <c r="I36" s="11">
        <v>47949.47</v>
      </c>
      <c r="J36" s="11">
        <v>50305.75</v>
      </c>
      <c r="K36" s="11">
        <v>50346.74</v>
      </c>
      <c r="L36" s="8">
        <v>0</v>
      </c>
      <c r="M36" s="7"/>
    </row>
    <row r="37" spans="1:13">
      <c r="A37" s="4" t="s">
        <v>98</v>
      </c>
      <c r="B37" s="5" t="s">
        <v>99</v>
      </c>
      <c r="C37" s="24">
        <f t="shared" si="0"/>
        <v>53040</v>
      </c>
      <c r="F37" s="7">
        <v>51000</v>
      </c>
      <c r="G37" s="11">
        <v>41169.629999999997</v>
      </c>
      <c r="H37" s="11">
        <v>45977.63</v>
      </c>
      <c r="I37" s="11">
        <v>37500</v>
      </c>
      <c r="J37" s="11">
        <v>37579.47</v>
      </c>
      <c r="K37" s="11">
        <v>37596</v>
      </c>
      <c r="L37" s="8">
        <v>0</v>
      </c>
      <c r="M37" s="7"/>
    </row>
    <row r="38" spans="1:13">
      <c r="A38" s="4" t="s">
        <v>100</v>
      </c>
      <c r="B38" s="5" t="s">
        <v>101</v>
      </c>
      <c r="C38" s="24">
        <f t="shared" si="0"/>
        <v>32240</v>
      </c>
      <c r="D38" s="7"/>
      <c r="E38" s="11"/>
      <c r="F38" s="7">
        <v>31000</v>
      </c>
      <c r="G38" s="11">
        <v>18848.2</v>
      </c>
      <c r="H38" s="11">
        <v>7891.36</v>
      </c>
      <c r="I38" s="11">
        <v>11029.27</v>
      </c>
      <c r="J38" s="11">
        <v>19641.63</v>
      </c>
      <c r="K38" s="7"/>
      <c r="L38" s="8">
        <v>0</v>
      </c>
      <c r="M38" s="7"/>
    </row>
    <row r="39" spans="1:13">
      <c r="A39" s="4" t="s">
        <v>102</v>
      </c>
      <c r="B39" s="5" t="s">
        <v>103</v>
      </c>
      <c r="C39" s="24">
        <f t="shared" si="0"/>
        <v>15600</v>
      </c>
      <c r="D39" s="11">
        <v>6477.67</v>
      </c>
      <c r="E39" s="11">
        <v>9716.5049999999992</v>
      </c>
      <c r="F39" s="7">
        <v>15000</v>
      </c>
      <c r="G39" s="11">
        <v>11022.15</v>
      </c>
      <c r="H39" s="11">
        <v>10250.66</v>
      </c>
      <c r="I39" s="11">
        <v>12158.46</v>
      </c>
      <c r="J39" s="11">
        <v>10750.5</v>
      </c>
      <c r="K39" s="11">
        <v>14099.93</v>
      </c>
      <c r="L39" s="8">
        <v>0</v>
      </c>
      <c r="M39" s="7"/>
    </row>
    <row r="40" spans="1:13">
      <c r="A40" s="4" t="s">
        <v>104</v>
      </c>
      <c r="B40" s="5" t="s">
        <v>105</v>
      </c>
      <c r="C40" s="24">
        <f t="shared" si="0"/>
        <v>-114400</v>
      </c>
      <c r="F40" s="7">
        <v>-110000</v>
      </c>
      <c r="G40" s="11">
        <v>-69500</v>
      </c>
      <c r="H40" s="11">
        <v>-69500</v>
      </c>
      <c r="I40" s="11">
        <v>-69500</v>
      </c>
      <c r="J40" s="11">
        <v>-69500</v>
      </c>
      <c r="K40" s="11">
        <v>-69500</v>
      </c>
      <c r="L40" s="8">
        <v>0</v>
      </c>
      <c r="M40" s="7"/>
    </row>
    <row r="41" spans="1:13">
      <c r="A41" s="4" t="s">
        <v>106</v>
      </c>
      <c r="B41" s="5" t="s">
        <v>107</v>
      </c>
      <c r="C41" s="24">
        <f t="shared" si="0"/>
        <v>18720</v>
      </c>
      <c r="D41" s="11">
        <v>7901.27</v>
      </c>
      <c r="E41" s="11">
        <v>11851.905000000001</v>
      </c>
      <c r="F41" s="7">
        <v>18000</v>
      </c>
      <c r="G41" s="11">
        <v>17673.18</v>
      </c>
      <c r="H41" s="11">
        <v>17387.810000000001</v>
      </c>
      <c r="I41" s="11">
        <v>17957.05</v>
      </c>
      <c r="J41" s="11">
        <v>22880.41</v>
      </c>
      <c r="K41" s="11">
        <v>14600.45</v>
      </c>
      <c r="L41" s="8">
        <v>0</v>
      </c>
      <c r="M41" s="7"/>
    </row>
    <row r="42" spans="1:13">
      <c r="A42" s="4"/>
      <c r="B42" s="5"/>
      <c r="C42" s="7"/>
      <c r="D42" s="7"/>
      <c r="E42" s="11"/>
      <c r="F42" s="7"/>
      <c r="G42" s="7"/>
      <c r="H42" s="7"/>
      <c r="I42" s="11"/>
      <c r="J42" s="11"/>
      <c r="K42" s="11"/>
      <c r="L42" s="8"/>
      <c r="M42" s="7"/>
    </row>
    <row r="43" spans="1:13">
      <c r="A43" s="4"/>
      <c r="B43" s="5"/>
      <c r="C43" s="7"/>
      <c r="D43" s="7"/>
      <c r="E43" s="11"/>
      <c r="F43" s="7"/>
      <c r="L43" s="8"/>
      <c r="M43" s="7"/>
    </row>
    <row r="44" spans="1:13">
      <c r="A44" s="4"/>
      <c r="B44" s="5"/>
      <c r="C44" s="7"/>
      <c r="F44" s="7"/>
      <c r="L44" s="7"/>
      <c r="M44" s="7"/>
    </row>
    <row r="45" spans="1:13">
      <c r="A45" s="4"/>
      <c r="B45" s="5"/>
      <c r="C45" s="7"/>
      <c r="D45" s="7"/>
      <c r="E45" s="11"/>
      <c r="F45" s="7"/>
      <c r="G45" s="7"/>
      <c r="H45" s="7"/>
      <c r="I45" s="7"/>
      <c r="J45" s="7"/>
      <c r="K45" s="11"/>
      <c r="L45" s="8"/>
      <c r="M45" s="7"/>
    </row>
    <row r="46" spans="1:13">
      <c r="A46" s="4"/>
      <c r="B46" s="5"/>
      <c r="C46" s="12"/>
      <c r="D46" s="12"/>
      <c r="E46" s="12"/>
      <c r="F46" s="7"/>
      <c r="G46" s="12"/>
      <c r="H46" s="12"/>
      <c r="I46" s="12"/>
      <c r="J46" s="12"/>
      <c r="K46" s="12"/>
      <c r="L46" s="10"/>
      <c r="M46" s="12"/>
    </row>
    <row r="47" spans="1:13">
      <c r="A47" s="4"/>
      <c r="B47" s="5" t="s">
        <v>36</v>
      </c>
      <c r="C47" s="24">
        <f>SUM(C9:C41)</f>
        <v>-2928235.4597999994</v>
      </c>
      <c r="D47" s="11">
        <f>SUM(D9:D41)</f>
        <v>-2873873.47</v>
      </c>
      <c r="E47" s="11">
        <f t="shared" ref="E47:K47" si="1">SUM(E9:E41)</f>
        <v>-4310810.2050000001</v>
      </c>
      <c r="F47" s="11">
        <f t="shared" si="1"/>
        <v>-2784378.42</v>
      </c>
      <c r="G47" s="11">
        <f t="shared" si="1"/>
        <v>-2781092.3499999996</v>
      </c>
      <c r="H47" s="11">
        <f t="shared" si="1"/>
        <v>-2509679.7799999989</v>
      </c>
      <c r="I47" s="11">
        <f t="shared" si="1"/>
        <v>-1940416.3940000008</v>
      </c>
      <c r="J47" s="11">
        <f t="shared" si="1"/>
        <v>-2500288.2699999996</v>
      </c>
      <c r="K47" s="11">
        <f t="shared" si="1"/>
        <v>-1938322.7000000009</v>
      </c>
      <c r="L47" s="15"/>
      <c r="M47" s="7"/>
    </row>
    <row r="48" spans="1:13">
      <c r="A48" s="9"/>
      <c r="B48" s="9"/>
      <c r="C48" s="10"/>
      <c r="D48" s="10"/>
      <c r="E48" s="10"/>
      <c r="F48" s="7"/>
      <c r="G48" s="10"/>
      <c r="H48" s="10"/>
      <c r="I48" s="10"/>
      <c r="J48" s="10"/>
      <c r="K48" s="10"/>
      <c r="L48" s="7"/>
      <c r="M48" s="10"/>
    </row>
    <row r="49" spans="1:13">
      <c r="A49" s="5"/>
      <c r="B49" s="5"/>
      <c r="C49" s="7"/>
      <c r="D49" s="7"/>
      <c r="E49" s="7"/>
      <c r="F49" s="10"/>
      <c r="G49" s="7"/>
      <c r="H49" s="7"/>
      <c r="I49" s="7"/>
      <c r="J49" s="7"/>
      <c r="K49" s="7"/>
      <c r="L49" s="7"/>
      <c r="M49" s="7"/>
    </row>
    <row r="50" spans="1:13">
      <c r="A50" s="5"/>
      <c r="B50" s="5"/>
      <c r="C50" s="7"/>
      <c r="D50" s="7"/>
      <c r="E50" s="7"/>
      <c r="F50" s="7"/>
      <c r="G50" s="7"/>
      <c r="H50" s="7"/>
      <c r="I50" s="7"/>
      <c r="J50" s="7"/>
      <c r="K50" s="7"/>
      <c r="L50" s="7"/>
      <c r="M50" s="7"/>
    </row>
    <row r="51" spans="1:13">
      <c r="A51" s="5"/>
      <c r="B51" s="5"/>
      <c r="C51" s="7"/>
      <c r="D51" s="7"/>
      <c r="E51" s="7"/>
      <c r="F51" s="7"/>
      <c r="G51" s="7"/>
      <c r="H51" s="7"/>
      <c r="I51" s="7"/>
      <c r="J51" s="7"/>
      <c r="K51" s="7"/>
      <c r="L51" s="7"/>
      <c r="M51" s="7"/>
    </row>
    <row r="52" spans="1:13">
      <c r="A52" s="5"/>
      <c r="B52" s="5"/>
      <c r="C52" s="7"/>
      <c r="D52" s="7"/>
      <c r="E52" s="7"/>
      <c r="F52" s="7"/>
      <c r="G52" s="7"/>
      <c r="H52" s="7"/>
      <c r="I52" s="7"/>
      <c r="J52" s="7"/>
      <c r="K52" s="7"/>
      <c r="L52" s="7"/>
      <c r="M52" s="7"/>
    </row>
    <row r="53" spans="1:13">
      <c r="A53" s="5"/>
      <c r="B53" s="5"/>
      <c r="C53" s="7"/>
      <c r="D53" s="7"/>
      <c r="E53" s="7"/>
      <c r="F53" s="7"/>
      <c r="G53" s="7"/>
      <c r="H53" s="7"/>
      <c r="I53" s="7"/>
      <c r="J53" s="7"/>
      <c r="K53" s="7"/>
      <c r="L53" s="7"/>
      <c r="M53" s="7"/>
    </row>
    <row r="54" spans="1:13">
      <c r="A54" s="5"/>
      <c r="B54" s="5"/>
      <c r="C54" s="7"/>
      <c r="D54" s="7"/>
      <c r="E54" s="7"/>
      <c r="F54" s="7"/>
      <c r="G54" s="7"/>
      <c r="H54" s="7"/>
      <c r="I54" s="7"/>
      <c r="J54" s="7"/>
      <c r="K54" s="7"/>
      <c r="L54" s="7"/>
      <c r="M54" s="7"/>
    </row>
    <row r="55" spans="1:13">
      <c r="A55" s="5"/>
      <c r="B55" s="5"/>
      <c r="C55" s="7"/>
      <c r="D55" s="7"/>
      <c r="E55" s="7"/>
      <c r="F55" s="7"/>
      <c r="G55" s="7"/>
      <c r="H55" s="7"/>
      <c r="I55" s="7"/>
      <c r="J55" s="7"/>
      <c r="K55" s="7"/>
      <c r="L55" s="7"/>
      <c r="M55" s="7"/>
    </row>
    <row r="56" spans="1:13">
      <c r="A56" s="5"/>
      <c r="B56" s="5"/>
      <c r="C56" s="7"/>
      <c r="D56" s="7"/>
      <c r="E56" s="7"/>
      <c r="F56" s="7"/>
      <c r="G56" s="7"/>
      <c r="H56" s="7"/>
      <c r="I56" s="7"/>
      <c r="J56" s="7"/>
      <c r="K56" s="7"/>
      <c r="L56" s="7"/>
      <c r="M56" s="7"/>
    </row>
    <row r="57" spans="1:13">
      <c r="A57" s="5"/>
      <c r="B57" s="5"/>
      <c r="C57" s="7"/>
      <c r="D57" s="7"/>
      <c r="E57" s="7"/>
      <c r="F57" s="7"/>
      <c r="G57" s="7"/>
      <c r="H57" s="7"/>
      <c r="I57" s="7"/>
      <c r="J57" s="7"/>
      <c r="K57" s="7"/>
      <c r="L57" s="7"/>
      <c r="M57" s="7"/>
    </row>
    <row r="58" spans="1:13">
      <c r="A58" s="5"/>
      <c r="B58" s="5"/>
      <c r="C58" s="7"/>
      <c r="D58" s="7"/>
      <c r="E58" s="7"/>
      <c r="F58" s="7"/>
      <c r="G58" s="7"/>
      <c r="H58" s="7"/>
      <c r="I58" s="7"/>
      <c r="J58" s="7"/>
      <c r="K58" s="7"/>
      <c r="L58" s="7"/>
      <c r="M58" s="7"/>
    </row>
    <row r="59" spans="1:13">
      <c r="A59" s="5"/>
      <c r="B59" s="5"/>
      <c r="C59" s="7"/>
      <c r="D59" s="7"/>
      <c r="E59" s="7"/>
      <c r="F59" s="7"/>
      <c r="G59" s="7"/>
      <c r="H59" s="7"/>
      <c r="I59" s="7"/>
      <c r="J59" s="7"/>
      <c r="K59" s="7"/>
      <c r="L59" s="7"/>
      <c r="M59" s="7"/>
    </row>
    <row r="60" spans="1:13">
      <c r="A60" s="5"/>
      <c r="B60" s="5"/>
      <c r="C60" s="7"/>
      <c r="D60" s="7"/>
      <c r="E60" s="7"/>
      <c r="F60" s="7"/>
      <c r="G60" s="7"/>
      <c r="H60" s="7"/>
      <c r="I60" s="7"/>
      <c r="J60" s="7"/>
      <c r="K60" s="7"/>
      <c r="L60" s="7"/>
      <c r="M60" s="7"/>
    </row>
    <row r="61" spans="1:13">
      <c r="A61" s="5"/>
      <c r="B61" s="5"/>
      <c r="C61" s="7"/>
      <c r="D61" s="7"/>
      <c r="E61" s="7"/>
      <c r="F61" s="7"/>
      <c r="G61" s="7"/>
      <c r="H61" s="7"/>
      <c r="I61" s="7"/>
      <c r="J61" s="7"/>
      <c r="K61" s="7"/>
      <c r="L61" s="7"/>
      <c r="M61" s="7"/>
    </row>
    <row r="62" spans="1:13">
      <c r="A62" s="5"/>
      <c r="B62" s="5"/>
      <c r="C62" s="7"/>
      <c r="D62" s="7"/>
      <c r="E62" s="7"/>
      <c r="F62" s="7"/>
      <c r="G62" s="7"/>
      <c r="H62" s="7"/>
      <c r="I62" s="7"/>
      <c r="J62" s="7"/>
      <c r="K62" s="7"/>
      <c r="L62" s="7"/>
      <c r="M62" s="7"/>
    </row>
    <row r="63" spans="1:13">
      <c r="A63" s="5"/>
      <c r="B63" s="5"/>
      <c r="C63" s="7"/>
      <c r="D63" s="7"/>
      <c r="E63" s="7"/>
      <c r="F63" s="7"/>
      <c r="G63" s="7"/>
      <c r="H63" s="7"/>
      <c r="I63" s="7"/>
      <c r="J63" s="7"/>
      <c r="K63" s="7"/>
      <c r="L63" s="7"/>
      <c r="M63" s="7"/>
    </row>
    <row r="64" spans="1:13">
      <c r="A64" s="5"/>
      <c r="B64" s="5"/>
      <c r="C64" s="7"/>
      <c r="D64" s="7"/>
      <c r="E64" s="7"/>
      <c r="F64" s="7"/>
      <c r="G64" s="7"/>
      <c r="H64" s="7"/>
      <c r="I64" s="7"/>
      <c r="J64" s="7"/>
      <c r="K64" s="7"/>
      <c r="L64" s="7"/>
      <c r="M64" s="7"/>
    </row>
    <row r="65" spans="1:13">
      <c r="A65" s="5"/>
      <c r="B65" s="5"/>
      <c r="C65" s="7"/>
      <c r="D65" s="7"/>
      <c r="E65" s="7"/>
      <c r="F65" s="7"/>
      <c r="G65" s="7"/>
      <c r="H65" s="7"/>
      <c r="I65" s="7"/>
      <c r="J65" s="7"/>
      <c r="K65" s="7"/>
      <c r="L65" s="7"/>
      <c r="M65" s="7"/>
    </row>
    <row r="66" spans="1:13">
      <c r="A66" s="5"/>
      <c r="B66" s="5"/>
      <c r="C66" s="7"/>
      <c r="D66" s="7"/>
      <c r="E66" s="7"/>
      <c r="F66" s="7"/>
      <c r="G66" s="7"/>
      <c r="H66" s="7"/>
      <c r="I66" s="7"/>
      <c r="J66" s="7"/>
      <c r="K66" s="7"/>
      <c r="L66" s="7"/>
      <c r="M66" s="7"/>
    </row>
    <row r="67" spans="1:13">
      <c r="A67" s="5"/>
      <c r="B67" s="5"/>
      <c r="C67" s="7"/>
      <c r="D67" s="7"/>
      <c r="E67" s="7"/>
      <c r="F67" s="7"/>
      <c r="G67" s="7"/>
      <c r="H67" s="7"/>
      <c r="I67" s="7"/>
      <c r="J67" s="7"/>
      <c r="K67" s="7"/>
      <c r="L67" s="7"/>
      <c r="M67" s="7"/>
    </row>
    <row r="68" spans="1:13">
      <c r="A68" s="5"/>
      <c r="B68" s="5"/>
      <c r="C68" s="7"/>
      <c r="D68" s="7"/>
      <c r="E68" s="7"/>
      <c r="F68" s="7"/>
      <c r="G68" s="7"/>
      <c r="H68" s="7"/>
      <c r="I68" s="7"/>
      <c r="J68" s="7"/>
      <c r="K68" s="7"/>
      <c r="L68" s="7"/>
      <c r="M68" s="7"/>
    </row>
    <row r="69" spans="1:13">
      <c r="A69" s="5"/>
      <c r="B69" s="5"/>
      <c r="C69" s="7"/>
      <c r="D69" s="7"/>
      <c r="E69" s="7"/>
      <c r="F69" s="7"/>
      <c r="G69" s="7"/>
      <c r="H69" s="7"/>
      <c r="I69" s="7"/>
      <c r="J69" s="7"/>
      <c r="K69" s="7"/>
      <c r="L69" s="7"/>
      <c r="M69" s="7"/>
    </row>
    <row r="70" spans="1:13">
      <c r="A70" s="5"/>
      <c r="B70" s="5"/>
      <c r="C70" s="7"/>
      <c r="D70" s="7"/>
      <c r="E70" s="7"/>
      <c r="F70" s="7"/>
      <c r="G70" s="7"/>
      <c r="H70" s="7"/>
      <c r="I70" s="7"/>
      <c r="J70" s="7"/>
      <c r="K70" s="7"/>
      <c r="L70" s="7"/>
      <c r="M70" s="7"/>
    </row>
    <row r="71" spans="1:13">
      <c r="A71" s="5"/>
      <c r="B71" s="5"/>
      <c r="C71" s="7"/>
      <c r="D71" s="7"/>
      <c r="E71" s="7"/>
      <c r="F71" s="7"/>
      <c r="G71" s="7"/>
      <c r="H71" s="7"/>
      <c r="I71" s="7"/>
      <c r="J71" s="7"/>
      <c r="K71" s="7"/>
      <c r="L71" s="7"/>
      <c r="M71" s="7"/>
    </row>
    <row r="72" spans="1:13">
      <c r="A72" s="5"/>
      <c r="B72" s="5"/>
      <c r="C72" s="7"/>
      <c r="D72" s="7"/>
      <c r="E72" s="7"/>
      <c r="F72" s="7"/>
      <c r="G72" s="7"/>
      <c r="H72" s="7"/>
      <c r="I72" s="7"/>
      <c r="J72" s="7"/>
      <c r="K72" s="7"/>
      <c r="L72" s="7"/>
      <c r="M72" s="7"/>
    </row>
    <row r="73" spans="1:13">
      <c r="A73" s="5"/>
      <c r="B73" s="5"/>
      <c r="C73" s="7"/>
      <c r="D73" s="7"/>
      <c r="E73" s="7"/>
      <c r="F73" s="7"/>
      <c r="G73" s="7"/>
      <c r="H73" s="7"/>
      <c r="I73" s="7"/>
      <c r="J73" s="7"/>
      <c r="K73" s="7"/>
      <c r="L73" s="7"/>
      <c r="M73" s="7"/>
    </row>
    <row r="74" spans="1:13">
      <c r="A74" s="5"/>
      <c r="B74" s="5"/>
      <c r="C74" s="7"/>
      <c r="D74" s="7"/>
      <c r="E74" s="7"/>
      <c r="F74" s="7"/>
      <c r="G74" s="7"/>
      <c r="H74" s="7"/>
      <c r="I74" s="7"/>
      <c r="J74" s="7"/>
      <c r="K74" s="7"/>
      <c r="L74" s="7"/>
      <c r="M74" s="7"/>
    </row>
    <row r="75" spans="1:13">
      <c r="A75" s="5"/>
      <c r="B75" s="5"/>
      <c r="C75" s="7"/>
      <c r="D75" s="7"/>
      <c r="E75" s="7"/>
      <c r="F75" s="7"/>
      <c r="G75" s="7"/>
      <c r="H75" s="7"/>
      <c r="I75" s="7"/>
      <c r="J75" s="7"/>
      <c r="K75" s="7"/>
      <c r="M75" s="7"/>
    </row>
    <row r="76" spans="1:13">
      <c r="A76" s="5"/>
      <c r="B76" s="5"/>
      <c r="C76" s="7"/>
      <c r="D76" s="7"/>
      <c r="E76" s="7"/>
      <c r="F76" s="7"/>
      <c r="G76" s="7"/>
      <c r="H76" s="7"/>
      <c r="I76" s="7"/>
      <c r="J76" s="7"/>
      <c r="K76" s="7"/>
      <c r="M76" s="7"/>
    </row>
    <row r="77" spans="1:13">
      <c r="F77" s="7"/>
    </row>
  </sheetData>
  <mergeCells count="4">
    <mergeCell ref="A1:M1"/>
    <mergeCell ref="A2:M2"/>
    <mergeCell ref="A3:M3"/>
    <mergeCell ref="A8:M8"/>
  </mergeCells>
  <pageMargins left="0.75" right="0.75" top="0.75" bottom="0.75" header="0.03" footer="0.03"/>
  <pageSetup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pageSetUpPr fitToPage="1"/>
  </sheetPr>
  <dimension ref="A1:M48"/>
  <sheetViews>
    <sheetView topLeftCell="A2" workbookViewId="0">
      <selection activeCell="I5" sqref="I5"/>
    </sheetView>
  </sheetViews>
  <sheetFormatPr defaultRowHeight="12.75"/>
  <cols>
    <col min="1" max="1" width="17" customWidth="1"/>
    <col min="2" max="2" width="31.83203125" customWidth="1"/>
    <col min="3" max="3" width="12.6640625" customWidth="1"/>
    <col min="4" max="4" width="9.33203125" customWidth="1"/>
    <col min="5" max="5" width="9.83203125" customWidth="1"/>
    <col min="6" max="11" width="14.5" customWidth="1"/>
    <col min="12" max="12" width="11.5" customWidth="1"/>
    <col min="13" max="13" width="30.6640625" customWidth="1"/>
  </cols>
  <sheetData>
    <row r="1" spans="1:13" ht="13.5">
      <c r="A1" s="44" t="s">
        <v>0</v>
      </c>
      <c r="B1" s="44"/>
      <c r="C1" s="44"/>
      <c r="D1" s="44"/>
      <c r="E1" s="44"/>
      <c r="F1" s="44"/>
      <c r="G1" s="44"/>
      <c r="H1" s="44"/>
      <c r="I1" s="44"/>
      <c r="J1" s="44"/>
      <c r="K1" s="44"/>
      <c r="L1" s="44"/>
      <c r="M1" s="44"/>
    </row>
    <row r="2" spans="1:13">
      <c r="A2" s="45" t="s">
        <v>958</v>
      </c>
      <c r="B2" s="45"/>
      <c r="C2" s="45"/>
      <c r="D2" s="45"/>
      <c r="E2" s="45"/>
      <c r="F2" s="45"/>
      <c r="G2" s="45"/>
      <c r="H2" s="45"/>
      <c r="I2" s="45"/>
      <c r="J2" s="45"/>
      <c r="K2" s="45"/>
      <c r="L2" s="45"/>
      <c r="M2" s="45"/>
    </row>
    <row r="3" spans="1:13">
      <c r="A3" s="45" t="s">
        <v>2</v>
      </c>
      <c r="B3" s="45"/>
      <c r="C3" s="45"/>
      <c r="D3" s="45"/>
      <c r="E3" s="45"/>
      <c r="F3" s="45"/>
      <c r="G3" s="45"/>
      <c r="H3" s="45"/>
      <c r="I3" s="45"/>
      <c r="J3" s="45"/>
      <c r="K3" s="45"/>
      <c r="L3" s="45"/>
      <c r="M3" s="45"/>
    </row>
    <row r="4" spans="1:13">
      <c r="C4" s="1" t="s">
        <v>3</v>
      </c>
      <c r="D4" s="1" t="s">
        <v>4</v>
      </c>
      <c r="E4" s="1" t="s">
        <v>5</v>
      </c>
      <c r="F4" s="1" t="s">
        <v>6</v>
      </c>
      <c r="G4" s="1" t="s">
        <v>7</v>
      </c>
      <c r="H4" s="1" t="s">
        <v>7</v>
      </c>
      <c r="I4" s="3" t="s">
        <v>7</v>
      </c>
      <c r="J4" s="3" t="s">
        <v>7</v>
      </c>
      <c r="K4" s="3" t="s">
        <v>7</v>
      </c>
    </row>
    <row r="5" spans="1:13">
      <c r="C5" s="2" t="s">
        <v>8</v>
      </c>
      <c r="D5" s="1" t="s">
        <v>9</v>
      </c>
      <c r="E5" s="1" t="s">
        <v>7</v>
      </c>
      <c r="F5" s="1" t="s">
        <v>10</v>
      </c>
      <c r="G5" s="1" t="s">
        <v>11</v>
      </c>
      <c r="H5" s="1" t="s">
        <v>12</v>
      </c>
      <c r="I5" s="3" t="s">
        <v>13</v>
      </c>
      <c r="J5" s="3" t="s">
        <v>14</v>
      </c>
      <c r="K5" s="3" t="s">
        <v>15</v>
      </c>
      <c r="L5" s="1" t="s">
        <v>16</v>
      </c>
    </row>
    <row r="6" spans="1:13">
      <c r="C6" s="2" t="s">
        <v>17</v>
      </c>
      <c r="D6" s="3" t="s">
        <v>18</v>
      </c>
      <c r="E6" s="3" t="s">
        <v>19</v>
      </c>
      <c r="F6" s="3" t="s">
        <v>17</v>
      </c>
      <c r="G6" s="3" t="s">
        <v>20</v>
      </c>
      <c r="H6" s="3" t="s">
        <v>20</v>
      </c>
      <c r="I6" s="3" t="s">
        <v>20</v>
      </c>
      <c r="J6" s="3" t="s">
        <v>20</v>
      </c>
      <c r="K6" s="3" t="s">
        <v>20</v>
      </c>
      <c r="L6" s="3" t="s">
        <v>21</v>
      </c>
      <c r="M6" s="3" t="s">
        <v>22</v>
      </c>
    </row>
    <row r="7" spans="1:13">
      <c r="A7" s="9"/>
      <c r="B7" s="9"/>
      <c r="C7" s="10"/>
      <c r="D7" s="10"/>
      <c r="E7" s="10"/>
      <c r="F7" s="10"/>
      <c r="G7" s="10"/>
      <c r="H7" s="10"/>
      <c r="I7" s="10"/>
      <c r="J7" s="10"/>
      <c r="K7" s="10"/>
      <c r="L7" s="10"/>
      <c r="M7" s="10"/>
    </row>
    <row r="8" spans="1:13">
      <c r="A8" s="46" t="s">
        <v>25</v>
      </c>
      <c r="B8" s="47"/>
      <c r="C8" s="47"/>
      <c r="D8" s="47"/>
      <c r="E8" s="47"/>
      <c r="F8" s="47"/>
      <c r="G8" s="47"/>
      <c r="H8" s="47"/>
      <c r="I8" s="47"/>
      <c r="J8" s="47"/>
      <c r="K8" s="47"/>
      <c r="L8" s="47"/>
      <c r="M8" s="47"/>
    </row>
    <row r="9" spans="1:13">
      <c r="A9" s="4" t="s">
        <v>959</v>
      </c>
      <c r="B9" s="5" t="s">
        <v>960</v>
      </c>
      <c r="C9" s="38"/>
      <c r="D9" s="11"/>
      <c r="E9" s="11"/>
      <c r="F9" s="10"/>
      <c r="G9" s="11">
        <v>145.30000000000001</v>
      </c>
      <c r="H9" s="7"/>
      <c r="I9" s="11"/>
      <c r="J9" s="11">
        <v>-7903.99</v>
      </c>
      <c r="K9" s="11">
        <v>-1612.18</v>
      </c>
      <c r="L9" s="8">
        <v>0</v>
      </c>
      <c r="M9" s="7"/>
    </row>
    <row r="10" spans="1:13">
      <c r="A10" s="4" t="s">
        <v>961</v>
      </c>
      <c r="B10" s="5" t="s">
        <v>962</v>
      </c>
      <c r="C10" s="38"/>
      <c r="D10" s="11">
        <v>27.18</v>
      </c>
      <c r="E10" s="11">
        <v>40.770000000000003</v>
      </c>
      <c r="F10" s="16">
        <v>140</v>
      </c>
      <c r="G10" s="11">
        <v>108.72</v>
      </c>
      <c r="H10" s="11">
        <v>126.84</v>
      </c>
      <c r="I10" s="11">
        <v>170.86</v>
      </c>
      <c r="J10" s="11">
        <v>114.08</v>
      </c>
      <c r="K10" s="11">
        <v>138.47999999999999</v>
      </c>
      <c r="L10" s="8">
        <v>0</v>
      </c>
      <c r="M10" s="7"/>
    </row>
    <row r="11" spans="1:13">
      <c r="A11" s="4" t="s">
        <v>963</v>
      </c>
      <c r="B11" s="5" t="s">
        <v>964</v>
      </c>
      <c r="C11" s="38">
        <v>2000</v>
      </c>
      <c r="D11" s="11"/>
      <c r="E11" s="11"/>
      <c r="F11" s="16">
        <v>2500</v>
      </c>
      <c r="G11" s="11">
        <v>782</v>
      </c>
      <c r="H11" s="11">
        <v>604.04999999999995</v>
      </c>
      <c r="I11" s="11">
        <v>1753.8</v>
      </c>
      <c r="J11" s="11">
        <v>2621.95</v>
      </c>
      <c r="K11" s="11">
        <v>1001.96</v>
      </c>
      <c r="L11" s="8">
        <v>0</v>
      </c>
      <c r="M11" s="7"/>
    </row>
    <row r="12" spans="1:13">
      <c r="A12" s="4" t="s">
        <v>965</v>
      </c>
      <c r="B12" s="5" t="s">
        <v>966</v>
      </c>
      <c r="C12" s="39">
        <v>1400</v>
      </c>
      <c r="D12" s="7"/>
      <c r="E12" s="11"/>
      <c r="F12" s="16">
        <v>1400</v>
      </c>
      <c r="G12" s="7"/>
      <c r="H12" s="11">
        <v>169.56</v>
      </c>
      <c r="I12" s="11">
        <v>49.42</v>
      </c>
      <c r="J12" s="11">
        <v>806.79</v>
      </c>
      <c r="K12" s="11">
        <v>1694</v>
      </c>
      <c r="L12" s="8">
        <v>0</v>
      </c>
      <c r="M12" s="7"/>
    </row>
    <row r="13" spans="1:13">
      <c r="A13" s="4" t="s">
        <v>967</v>
      </c>
      <c r="B13" s="5" t="s">
        <v>968</v>
      </c>
      <c r="C13" s="36">
        <v>150</v>
      </c>
      <c r="D13" s="7"/>
      <c r="E13" s="11"/>
      <c r="F13" s="16">
        <v>150</v>
      </c>
      <c r="G13" s="7"/>
      <c r="H13" s="7"/>
      <c r="I13" s="11">
        <v>15.25</v>
      </c>
      <c r="J13" s="7"/>
      <c r="K13" s="11">
        <v>80.78</v>
      </c>
      <c r="L13" s="8">
        <v>0</v>
      </c>
      <c r="M13" s="7"/>
    </row>
    <row r="14" spans="1:13">
      <c r="A14" s="4" t="s">
        <v>969</v>
      </c>
      <c r="B14" s="5" t="s">
        <v>970</v>
      </c>
      <c r="C14" s="39">
        <v>400</v>
      </c>
      <c r="D14" s="7"/>
      <c r="E14" s="11"/>
      <c r="F14" s="16">
        <v>750</v>
      </c>
      <c r="G14" s="7"/>
      <c r="H14" s="11">
        <v>37.99</v>
      </c>
      <c r="I14" s="11">
        <v>86.51</v>
      </c>
      <c r="J14" s="11">
        <v>585.02</v>
      </c>
      <c r="K14" s="11">
        <v>100</v>
      </c>
      <c r="L14" s="8">
        <v>0</v>
      </c>
      <c r="M14" s="7"/>
    </row>
    <row r="15" spans="1:13">
      <c r="A15" s="4" t="s">
        <v>971</v>
      </c>
      <c r="B15" s="5" t="s">
        <v>972</v>
      </c>
      <c r="C15" s="39">
        <v>1700</v>
      </c>
      <c r="D15" s="11">
        <v>989.24</v>
      </c>
      <c r="E15" s="11">
        <v>1483.86</v>
      </c>
      <c r="F15" s="16">
        <v>1700</v>
      </c>
      <c r="G15" s="11">
        <v>3292.3</v>
      </c>
      <c r="H15" s="11">
        <v>1510.15</v>
      </c>
      <c r="I15" s="11">
        <v>861.85</v>
      </c>
      <c r="J15" s="11">
        <v>1928.4</v>
      </c>
      <c r="K15" s="11">
        <v>829</v>
      </c>
      <c r="L15" s="8">
        <v>0</v>
      </c>
      <c r="M15" s="7"/>
    </row>
    <row r="16" spans="1:13">
      <c r="A16" s="4" t="s">
        <v>973</v>
      </c>
      <c r="B16" s="5" t="s">
        <v>974</v>
      </c>
      <c r="C16" s="39">
        <v>5565</v>
      </c>
      <c r="D16" s="11">
        <v>6484.83</v>
      </c>
      <c r="E16" s="11">
        <v>9727.2450000000008</v>
      </c>
      <c r="F16" s="16">
        <v>5565</v>
      </c>
      <c r="G16" s="11">
        <v>6302.92</v>
      </c>
      <c r="H16" s="11">
        <v>6378.14</v>
      </c>
      <c r="I16" s="11">
        <v>5912.66</v>
      </c>
      <c r="J16" s="11">
        <v>6479.99</v>
      </c>
      <c r="K16" s="11">
        <v>4819.28</v>
      </c>
      <c r="L16" s="8">
        <v>0</v>
      </c>
      <c r="M16" s="7"/>
    </row>
    <row r="17" spans="1:13">
      <c r="A17" s="4" t="s">
        <v>975</v>
      </c>
      <c r="B17" s="5" t="s">
        <v>976</v>
      </c>
      <c r="C17" s="38">
        <v>420</v>
      </c>
      <c r="D17" s="11">
        <v>550.67999999999995</v>
      </c>
      <c r="E17" s="11">
        <v>826.02</v>
      </c>
      <c r="F17" s="16">
        <v>420</v>
      </c>
      <c r="G17" s="11">
        <v>502.39</v>
      </c>
      <c r="H17" s="11">
        <v>466.55</v>
      </c>
      <c r="I17" s="11">
        <v>428.5</v>
      </c>
      <c r="J17" s="11">
        <v>471.36</v>
      </c>
      <c r="K17" s="11">
        <v>393.33</v>
      </c>
      <c r="L17" s="8">
        <v>0</v>
      </c>
      <c r="M17" s="7"/>
    </row>
    <row r="18" spans="1:13">
      <c r="A18" s="4"/>
      <c r="B18" s="5"/>
      <c r="C18" s="12"/>
      <c r="D18" s="12"/>
      <c r="E18" s="12"/>
      <c r="F18" s="21"/>
      <c r="G18" s="12"/>
      <c r="H18" s="12"/>
      <c r="I18" s="12"/>
      <c r="J18" s="12"/>
      <c r="K18" s="12"/>
      <c r="L18" s="12"/>
      <c r="M18" s="12"/>
    </row>
    <row r="19" spans="1:13">
      <c r="A19" s="4"/>
      <c r="B19" s="5" t="s">
        <v>36</v>
      </c>
      <c r="C19" s="7">
        <f>SUM(C9:C18)</f>
        <v>11635</v>
      </c>
      <c r="D19" s="11">
        <v>8051.93</v>
      </c>
      <c r="E19" s="11">
        <v>12077.895</v>
      </c>
      <c r="F19" s="16">
        <v>12625</v>
      </c>
      <c r="G19" s="11">
        <v>11133.63</v>
      </c>
      <c r="H19" s="11">
        <v>9293.2800000000007</v>
      </c>
      <c r="I19" s="11">
        <v>9278.85</v>
      </c>
      <c r="J19" s="11">
        <v>5103.6000000000004</v>
      </c>
      <c r="K19" s="11">
        <v>7444.65</v>
      </c>
      <c r="L19" s="8">
        <v>0</v>
      </c>
      <c r="M19" s="7"/>
    </row>
    <row r="20" spans="1:13">
      <c r="A20" s="9"/>
      <c r="B20" s="9"/>
      <c r="C20" s="10"/>
      <c r="D20" s="10"/>
      <c r="E20" s="10"/>
      <c r="F20" s="10"/>
      <c r="G20" s="10"/>
      <c r="H20" s="10"/>
      <c r="I20" s="10"/>
      <c r="J20" s="10"/>
      <c r="K20" s="10"/>
      <c r="L20" s="10"/>
      <c r="M20" s="10"/>
    </row>
    <row r="21" spans="1:13">
      <c r="A21" s="5"/>
      <c r="B21" s="5"/>
      <c r="C21" s="7"/>
      <c r="D21" s="7"/>
      <c r="E21" s="7"/>
      <c r="F21" s="7"/>
      <c r="G21" s="7"/>
      <c r="H21" s="7"/>
      <c r="I21" s="7"/>
      <c r="J21" s="7"/>
      <c r="K21" s="7"/>
      <c r="L21" s="7"/>
      <c r="M21" s="7"/>
    </row>
    <row r="22" spans="1:13">
      <c r="A22" s="5"/>
      <c r="B22" s="5"/>
      <c r="C22" s="7"/>
      <c r="D22" s="7"/>
      <c r="E22" s="7"/>
      <c r="F22" s="7"/>
      <c r="G22" s="7"/>
      <c r="H22" s="7"/>
      <c r="I22" s="7"/>
      <c r="J22" s="7"/>
      <c r="K22" s="7"/>
      <c r="L22" s="7"/>
      <c r="M22" s="7"/>
    </row>
    <row r="23" spans="1:13">
      <c r="A23" s="5"/>
      <c r="B23" s="5"/>
      <c r="C23" s="7"/>
      <c r="D23" s="7"/>
      <c r="E23" s="7"/>
      <c r="F23" s="7"/>
      <c r="G23" s="7"/>
      <c r="H23" s="7"/>
      <c r="I23" s="7"/>
      <c r="J23" s="7"/>
      <c r="K23" s="7"/>
      <c r="L23" s="7"/>
      <c r="M23" s="7"/>
    </row>
    <row r="24" spans="1:13">
      <c r="A24" s="5"/>
      <c r="B24" s="5"/>
      <c r="C24" s="7"/>
      <c r="D24" s="7"/>
      <c r="E24" s="7"/>
      <c r="F24" s="7"/>
      <c r="G24" s="7"/>
      <c r="H24" s="7"/>
      <c r="I24" s="7"/>
      <c r="J24" s="7"/>
      <c r="K24" s="7"/>
      <c r="L24" s="7"/>
      <c r="M24" s="7"/>
    </row>
    <row r="25" spans="1:13">
      <c r="A25" s="5"/>
      <c r="B25" s="5"/>
      <c r="C25" s="7"/>
      <c r="D25" s="7"/>
      <c r="E25" s="7"/>
      <c r="F25" s="7"/>
      <c r="G25" s="7"/>
      <c r="H25" s="7"/>
      <c r="I25" s="7"/>
      <c r="J25" s="7"/>
      <c r="K25" s="7"/>
      <c r="L25" s="7"/>
      <c r="M25" s="7"/>
    </row>
    <row r="26" spans="1:13">
      <c r="A26" s="5"/>
      <c r="B26" s="5"/>
      <c r="C26" s="7"/>
      <c r="D26" s="7"/>
      <c r="E26" s="7"/>
      <c r="F26" s="7"/>
      <c r="G26" s="7"/>
      <c r="H26" s="7"/>
      <c r="I26" s="7"/>
      <c r="J26" s="7"/>
      <c r="K26" s="7"/>
      <c r="L26" s="7"/>
      <c r="M26" s="7"/>
    </row>
    <row r="27" spans="1:13">
      <c r="A27" s="5"/>
      <c r="B27" s="5"/>
      <c r="C27" s="7"/>
      <c r="D27" s="7"/>
      <c r="E27" s="7"/>
      <c r="F27" s="7"/>
      <c r="G27" s="7"/>
      <c r="H27" s="7"/>
      <c r="I27" s="7"/>
      <c r="J27" s="7"/>
      <c r="K27" s="7"/>
      <c r="L27" s="7"/>
      <c r="M27" s="7"/>
    </row>
    <row r="28" spans="1:13">
      <c r="A28" s="5"/>
      <c r="B28" s="5"/>
      <c r="C28" s="7"/>
      <c r="D28" s="7"/>
      <c r="E28" s="7"/>
      <c r="F28" s="7"/>
      <c r="G28" s="7"/>
      <c r="H28" s="7"/>
      <c r="I28" s="7"/>
      <c r="J28" s="7"/>
      <c r="K28" s="7"/>
      <c r="L28" s="7"/>
      <c r="M28" s="7"/>
    </row>
    <row r="29" spans="1:13">
      <c r="A29" s="5"/>
      <c r="B29" s="5"/>
      <c r="C29" s="7"/>
      <c r="D29" s="7"/>
      <c r="E29" s="7"/>
      <c r="F29" s="7"/>
      <c r="G29" s="7"/>
      <c r="H29" s="7"/>
      <c r="I29" s="7"/>
      <c r="J29" s="7"/>
      <c r="K29" s="7"/>
      <c r="L29" s="7"/>
      <c r="M29" s="7"/>
    </row>
    <row r="30" spans="1:13">
      <c r="A30" s="5"/>
      <c r="B30" s="5"/>
      <c r="C30" s="7"/>
      <c r="D30" s="7"/>
      <c r="E30" s="7"/>
      <c r="F30" s="7"/>
      <c r="G30" s="7"/>
      <c r="H30" s="7"/>
      <c r="I30" s="7"/>
      <c r="J30" s="7"/>
      <c r="K30" s="7"/>
      <c r="L30" s="7"/>
      <c r="M30" s="7"/>
    </row>
    <row r="31" spans="1:13">
      <c r="A31" s="5"/>
      <c r="B31" s="5"/>
      <c r="C31" s="7"/>
      <c r="D31" s="7"/>
      <c r="E31" s="7"/>
      <c r="F31" s="7"/>
      <c r="G31" s="7"/>
      <c r="H31" s="7"/>
      <c r="I31" s="7"/>
      <c r="J31" s="7"/>
      <c r="K31" s="7"/>
      <c r="L31" s="7"/>
      <c r="M31" s="7"/>
    </row>
    <row r="32" spans="1:13">
      <c r="A32" s="5"/>
      <c r="B32" s="5"/>
      <c r="C32" s="7"/>
      <c r="D32" s="7"/>
      <c r="E32" s="7"/>
      <c r="F32" s="7"/>
      <c r="G32" s="7"/>
      <c r="H32" s="7"/>
      <c r="I32" s="7"/>
      <c r="J32" s="7"/>
      <c r="K32" s="7"/>
      <c r="L32" s="7"/>
      <c r="M32" s="7"/>
    </row>
    <row r="33" spans="1:13">
      <c r="A33" s="5"/>
      <c r="B33" s="5"/>
      <c r="C33" s="7"/>
      <c r="D33" s="7"/>
      <c r="E33" s="7"/>
      <c r="F33" s="7"/>
      <c r="G33" s="7"/>
      <c r="H33" s="7"/>
      <c r="I33" s="7"/>
      <c r="J33" s="7"/>
      <c r="K33" s="7"/>
      <c r="L33" s="7"/>
      <c r="M33" s="7"/>
    </row>
    <row r="34" spans="1:13">
      <c r="A34" s="5"/>
      <c r="B34" s="5"/>
      <c r="C34" s="7"/>
      <c r="D34" s="7"/>
      <c r="E34" s="7"/>
      <c r="F34" s="7"/>
      <c r="G34" s="7"/>
      <c r="H34" s="7"/>
      <c r="I34" s="7"/>
      <c r="J34" s="7"/>
      <c r="K34" s="7"/>
      <c r="L34" s="7"/>
      <c r="M34" s="7"/>
    </row>
    <row r="35" spans="1:13">
      <c r="A35" s="5"/>
      <c r="B35" s="5"/>
      <c r="C35" s="7"/>
      <c r="D35" s="7"/>
      <c r="E35" s="7"/>
      <c r="F35" s="7"/>
      <c r="G35" s="7"/>
      <c r="H35" s="7"/>
      <c r="I35" s="7"/>
      <c r="J35" s="7"/>
      <c r="K35" s="7"/>
      <c r="L35" s="7"/>
      <c r="M35" s="7"/>
    </row>
    <row r="36" spans="1:13">
      <c r="A36" s="5"/>
      <c r="B36" s="5"/>
      <c r="C36" s="7"/>
      <c r="D36" s="7"/>
      <c r="E36" s="7"/>
      <c r="F36" s="7"/>
      <c r="G36" s="7"/>
      <c r="H36" s="7"/>
      <c r="I36" s="7"/>
      <c r="J36" s="7"/>
      <c r="K36" s="7"/>
      <c r="L36" s="7"/>
      <c r="M36" s="7"/>
    </row>
    <row r="37" spans="1:13">
      <c r="A37" s="5"/>
      <c r="B37" s="5"/>
      <c r="C37" s="7"/>
      <c r="D37" s="7"/>
      <c r="E37" s="7"/>
      <c r="F37" s="7"/>
      <c r="G37" s="7"/>
      <c r="H37" s="7"/>
      <c r="I37" s="7"/>
      <c r="J37" s="7"/>
      <c r="K37" s="7"/>
      <c r="L37" s="7"/>
      <c r="M37" s="7"/>
    </row>
    <row r="38" spans="1:13">
      <c r="A38" s="5"/>
      <c r="B38" s="5"/>
      <c r="C38" s="7"/>
      <c r="D38" s="7"/>
      <c r="E38" s="7"/>
      <c r="F38" s="7"/>
      <c r="G38" s="7"/>
      <c r="H38" s="7"/>
      <c r="I38" s="7"/>
      <c r="J38" s="7"/>
      <c r="K38" s="7"/>
      <c r="L38" s="7"/>
      <c r="M38" s="7"/>
    </row>
    <row r="39" spans="1:13">
      <c r="A39" s="5"/>
      <c r="B39" s="5"/>
      <c r="C39" s="7"/>
      <c r="D39" s="7"/>
      <c r="E39" s="7"/>
      <c r="F39" s="7"/>
      <c r="G39" s="7"/>
      <c r="H39" s="7"/>
      <c r="I39" s="7"/>
      <c r="J39" s="7"/>
      <c r="K39" s="7"/>
      <c r="L39" s="7"/>
      <c r="M39" s="7"/>
    </row>
    <row r="40" spans="1:13">
      <c r="A40" s="5"/>
      <c r="B40" s="5"/>
      <c r="C40" s="7"/>
      <c r="D40" s="7"/>
      <c r="E40" s="7"/>
      <c r="F40" s="7"/>
      <c r="G40" s="7"/>
      <c r="H40" s="7"/>
      <c r="I40" s="7"/>
      <c r="J40" s="7"/>
      <c r="K40" s="7"/>
      <c r="L40" s="7"/>
      <c r="M40" s="7"/>
    </row>
    <row r="41" spans="1:13">
      <c r="A41" s="5"/>
      <c r="B41" s="5"/>
      <c r="C41" s="7"/>
      <c r="D41" s="7"/>
      <c r="E41" s="7"/>
      <c r="F41" s="7"/>
      <c r="G41" s="7"/>
      <c r="H41" s="7"/>
      <c r="I41" s="7"/>
      <c r="J41" s="7"/>
      <c r="K41" s="7"/>
      <c r="L41" s="7"/>
      <c r="M41" s="7"/>
    </row>
    <row r="42" spans="1:13">
      <c r="A42" s="5"/>
      <c r="B42" s="5"/>
      <c r="C42" s="7"/>
      <c r="D42" s="7"/>
      <c r="E42" s="7"/>
      <c r="F42" s="7"/>
      <c r="G42" s="7"/>
      <c r="H42" s="7"/>
      <c r="I42" s="7"/>
      <c r="J42" s="7"/>
      <c r="K42" s="7"/>
      <c r="L42" s="7"/>
      <c r="M42" s="7"/>
    </row>
    <row r="43" spans="1:13">
      <c r="A43" s="5"/>
      <c r="B43" s="5"/>
      <c r="C43" s="7"/>
      <c r="D43" s="7"/>
      <c r="E43" s="7"/>
      <c r="F43" s="7"/>
      <c r="G43" s="7"/>
      <c r="H43" s="7"/>
      <c r="I43" s="7"/>
      <c r="J43" s="7"/>
      <c r="K43" s="7"/>
      <c r="L43" s="7"/>
      <c r="M43" s="7"/>
    </row>
    <row r="44" spans="1:13">
      <c r="A44" s="5"/>
      <c r="B44" s="5"/>
      <c r="C44" s="7"/>
      <c r="D44" s="7"/>
      <c r="E44" s="7"/>
      <c r="F44" s="7"/>
      <c r="G44" s="7"/>
      <c r="H44" s="7"/>
      <c r="I44" s="7"/>
      <c r="J44" s="7"/>
      <c r="K44" s="7"/>
      <c r="L44" s="7"/>
      <c r="M44" s="7"/>
    </row>
    <row r="45" spans="1:13">
      <c r="A45" s="5"/>
      <c r="B45" s="5"/>
      <c r="C45" s="7"/>
      <c r="D45" s="7"/>
      <c r="E45" s="7"/>
      <c r="F45" s="7"/>
      <c r="G45" s="7"/>
      <c r="H45" s="7"/>
      <c r="I45" s="7"/>
      <c r="J45" s="7"/>
      <c r="K45" s="7"/>
      <c r="L45" s="7"/>
      <c r="M45" s="7"/>
    </row>
    <row r="46" spans="1:13">
      <c r="A46" s="5"/>
      <c r="B46" s="5"/>
      <c r="C46" s="7"/>
      <c r="D46" s="7"/>
      <c r="E46" s="7"/>
      <c r="F46" s="7"/>
      <c r="G46" s="7"/>
      <c r="H46" s="7"/>
      <c r="I46" s="7"/>
      <c r="J46" s="7"/>
      <c r="K46" s="7"/>
      <c r="L46" s="7"/>
      <c r="M46" s="7"/>
    </row>
    <row r="47" spans="1:13">
      <c r="A47" s="5"/>
      <c r="B47" s="5"/>
      <c r="C47" s="7"/>
      <c r="D47" s="7"/>
      <c r="E47" s="7"/>
      <c r="F47" s="7"/>
      <c r="G47" s="7"/>
      <c r="H47" s="7"/>
      <c r="I47" s="7"/>
      <c r="J47" s="7"/>
      <c r="K47" s="7"/>
      <c r="L47" s="7"/>
      <c r="M47" s="7"/>
    </row>
    <row r="48" spans="1:13">
      <c r="A48" s="5"/>
      <c r="B48" s="5"/>
      <c r="C48" s="7"/>
      <c r="D48" s="7"/>
      <c r="E48" s="7"/>
      <c r="F48" s="7"/>
      <c r="G48" s="7"/>
      <c r="H48" s="7"/>
      <c r="I48" s="7"/>
      <c r="J48" s="7"/>
      <c r="K48" s="7"/>
      <c r="L48" s="7"/>
      <c r="M48" s="7"/>
    </row>
  </sheetData>
  <mergeCells count="4">
    <mergeCell ref="A1:M1"/>
    <mergeCell ref="A2:M2"/>
    <mergeCell ref="A3:M3"/>
    <mergeCell ref="A8:M8"/>
  </mergeCells>
  <pageMargins left="0.75" right="0.75" top="0.75" bottom="0.75" header="0.03" footer="0.03"/>
  <pageSetup fitToHeight="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pageSetUpPr fitToPage="1"/>
  </sheetPr>
  <dimension ref="A1:M36"/>
  <sheetViews>
    <sheetView workbookViewId="0">
      <selection activeCell="I5" sqref="I5"/>
    </sheetView>
  </sheetViews>
  <sheetFormatPr defaultRowHeight="12.75"/>
  <cols>
    <col min="1" max="1" width="9" customWidth="1"/>
    <col min="2" max="2" width="3.33203125" customWidth="1"/>
    <col min="3" max="3" width="16.33203125" customWidth="1"/>
    <col min="4" max="5" width="13.83203125" customWidth="1"/>
    <col min="6" max="11" width="14.5" customWidth="1"/>
    <col min="12" max="12" width="11.5" customWidth="1"/>
    <col min="13" max="13" width="30.6640625" customWidth="1"/>
  </cols>
  <sheetData>
    <row r="1" spans="1:13" ht="13.5">
      <c r="A1" s="44" t="s">
        <v>0</v>
      </c>
      <c r="B1" s="44"/>
      <c r="C1" s="44"/>
      <c r="D1" s="44"/>
      <c r="E1" s="44"/>
      <c r="F1" s="44"/>
      <c r="G1" s="44"/>
      <c r="H1" s="44"/>
      <c r="I1" s="44"/>
      <c r="J1" s="44"/>
      <c r="K1" s="44"/>
      <c r="L1" s="44"/>
      <c r="M1" s="44"/>
    </row>
    <row r="2" spans="1:13">
      <c r="A2" s="45" t="s">
        <v>977</v>
      </c>
      <c r="B2" s="45"/>
      <c r="C2" s="45"/>
      <c r="D2" s="45"/>
      <c r="E2" s="45"/>
      <c r="F2" s="45"/>
      <c r="G2" s="45"/>
      <c r="H2" s="45"/>
      <c r="I2" s="45"/>
      <c r="J2" s="45"/>
      <c r="K2" s="45"/>
      <c r="L2" s="45"/>
      <c r="M2" s="45"/>
    </row>
    <row r="3" spans="1:13">
      <c r="A3" s="45" t="s">
        <v>2</v>
      </c>
      <c r="B3" s="45"/>
      <c r="C3" s="45"/>
      <c r="D3" s="45"/>
      <c r="E3" s="45"/>
      <c r="F3" s="45"/>
      <c r="G3" s="45"/>
      <c r="H3" s="45"/>
      <c r="I3" s="45"/>
      <c r="J3" s="45"/>
      <c r="K3" s="45"/>
      <c r="L3" s="45"/>
      <c r="M3" s="45"/>
    </row>
    <row r="4" spans="1:13">
      <c r="C4" s="1" t="s">
        <v>3</v>
      </c>
      <c r="D4" s="1" t="s">
        <v>4</v>
      </c>
      <c r="E4" s="1" t="s">
        <v>5</v>
      </c>
      <c r="F4" s="1" t="s">
        <v>6</v>
      </c>
      <c r="G4" s="1" t="s">
        <v>7</v>
      </c>
      <c r="H4" s="1" t="s">
        <v>7</v>
      </c>
      <c r="I4" s="3" t="s">
        <v>7</v>
      </c>
      <c r="J4" s="3" t="s">
        <v>7</v>
      </c>
      <c r="K4" s="3" t="s">
        <v>7</v>
      </c>
    </row>
    <row r="5" spans="1:13">
      <c r="C5" s="2" t="s">
        <v>8</v>
      </c>
      <c r="D5" s="1" t="s">
        <v>9</v>
      </c>
      <c r="E5" s="1" t="s">
        <v>7</v>
      </c>
      <c r="F5" s="1" t="s">
        <v>10</v>
      </c>
      <c r="G5" s="1" t="s">
        <v>11</v>
      </c>
      <c r="H5" s="1" t="s">
        <v>12</v>
      </c>
      <c r="I5" s="3" t="s">
        <v>13</v>
      </c>
      <c r="J5" s="3" t="s">
        <v>14</v>
      </c>
      <c r="K5" s="3" t="s">
        <v>15</v>
      </c>
      <c r="L5" s="1" t="s">
        <v>16</v>
      </c>
    </row>
    <row r="6" spans="1:13">
      <c r="C6" s="2" t="s">
        <v>17</v>
      </c>
      <c r="D6" s="3" t="s">
        <v>18</v>
      </c>
      <c r="E6" s="3" t="s">
        <v>19</v>
      </c>
      <c r="F6" s="3" t="s">
        <v>17</v>
      </c>
      <c r="G6" s="3" t="s">
        <v>20</v>
      </c>
      <c r="H6" s="3" t="s">
        <v>20</v>
      </c>
      <c r="I6" s="3" t="s">
        <v>20</v>
      </c>
      <c r="J6" s="3" t="s">
        <v>20</v>
      </c>
      <c r="K6" s="3" t="s">
        <v>20</v>
      </c>
      <c r="L6" s="3" t="s">
        <v>21</v>
      </c>
      <c r="M6" s="3" t="s">
        <v>22</v>
      </c>
    </row>
    <row r="7" spans="1:13">
      <c r="A7" s="4" t="s">
        <v>23</v>
      </c>
      <c r="B7" s="5" t="s">
        <v>24</v>
      </c>
      <c r="C7" s="6">
        <f>'OMBUDS-D'!C20+'CAMPUS EVENTS-D'!C62+'SILHOUETTE-D'!C37+'ICT DEPT-C'!C21+HUB!C16</f>
        <v>1362022.58</v>
      </c>
      <c r="D7" s="6">
        <v>525427.25</v>
      </c>
      <c r="E7" s="6">
        <v>788140.875</v>
      </c>
      <c r="F7" s="7">
        <v>671100</v>
      </c>
      <c r="G7" s="13">
        <v>499553.64</v>
      </c>
      <c r="H7" s="6">
        <v>529881.43000000005</v>
      </c>
      <c r="I7" s="6">
        <v>635162.62</v>
      </c>
      <c r="J7" s="6">
        <v>919885.80799999996</v>
      </c>
      <c r="K7" s="6">
        <v>904793.5</v>
      </c>
      <c r="L7" s="8">
        <v>0</v>
      </c>
      <c r="M7" s="6"/>
    </row>
    <row r="8" spans="1:13">
      <c r="A8" s="9"/>
      <c r="B8" s="9"/>
      <c r="C8" s="10"/>
      <c r="D8" s="10"/>
      <c r="E8" s="10"/>
      <c r="F8" s="10"/>
      <c r="G8" s="10"/>
      <c r="H8" s="10"/>
      <c r="I8" s="10"/>
      <c r="J8" s="10"/>
      <c r="K8" s="10"/>
      <c r="L8" s="10"/>
      <c r="M8" s="10"/>
    </row>
    <row r="9" spans="1:13">
      <c r="A9" s="5"/>
      <c r="B9" s="5"/>
      <c r="C9" s="7"/>
      <c r="D9" s="7"/>
      <c r="E9" s="7"/>
      <c r="F9" s="7"/>
      <c r="G9" s="7"/>
      <c r="H9" s="7"/>
      <c r="I9" s="7"/>
      <c r="J9" s="7"/>
      <c r="K9" s="7"/>
      <c r="L9" s="7"/>
      <c r="M9" s="7"/>
    </row>
    <row r="10" spans="1:13">
      <c r="A10" s="5"/>
      <c r="B10" s="5"/>
      <c r="C10" s="7"/>
      <c r="D10" s="7"/>
      <c r="E10" s="7"/>
      <c r="F10" s="7"/>
      <c r="G10" s="7"/>
      <c r="H10" s="7"/>
      <c r="I10" s="7"/>
      <c r="J10" s="7"/>
      <c r="K10" s="7"/>
      <c r="L10" s="7"/>
      <c r="M10" s="7"/>
    </row>
    <row r="11" spans="1:13">
      <c r="A11" s="5"/>
      <c r="B11" s="5"/>
      <c r="C11" s="7"/>
      <c r="D11" s="7"/>
      <c r="E11" s="7"/>
      <c r="F11" s="7"/>
      <c r="G11" s="7"/>
      <c r="H11" s="7"/>
      <c r="I11" s="7"/>
      <c r="J11" s="7"/>
      <c r="K11" s="7"/>
      <c r="L11" s="7"/>
      <c r="M11" s="7"/>
    </row>
    <row r="12" spans="1:13">
      <c r="A12" s="5"/>
      <c r="B12" s="5"/>
      <c r="C12" s="7"/>
      <c r="D12" s="7"/>
      <c r="E12" s="7"/>
      <c r="F12" s="7"/>
      <c r="G12" s="7"/>
      <c r="H12" s="7"/>
      <c r="I12" s="7"/>
      <c r="J12" s="7"/>
      <c r="K12" s="7"/>
      <c r="L12" s="7"/>
      <c r="M12" s="7"/>
    </row>
    <row r="13" spans="1:13">
      <c r="A13" s="5"/>
      <c r="B13" s="5"/>
      <c r="C13" s="7"/>
      <c r="D13" s="7"/>
      <c r="E13" s="7"/>
      <c r="F13" s="7"/>
      <c r="G13" s="7"/>
      <c r="H13" s="7"/>
      <c r="I13" s="7"/>
      <c r="J13" s="7"/>
      <c r="K13" s="7"/>
      <c r="L13" s="7"/>
      <c r="M13" s="7"/>
    </row>
    <row r="14" spans="1:13">
      <c r="A14" s="5"/>
      <c r="B14" s="5"/>
      <c r="C14" s="7"/>
      <c r="D14" s="7"/>
      <c r="E14" s="7"/>
      <c r="F14" s="7"/>
      <c r="G14" s="7"/>
      <c r="H14" s="7"/>
      <c r="I14" s="7"/>
      <c r="J14" s="7"/>
      <c r="K14" s="7"/>
      <c r="L14" s="7"/>
      <c r="M14" s="7"/>
    </row>
    <row r="15" spans="1:13">
      <c r="A15" s="5"/>
      <c r="B15" s="5"/>
      <c r="C15" s="7"/>
      <c r="D15" s="7"/>
      <c r="E15" s="7"/>
      <c r="F15" s="7"/>
      <c r="G15" s="7"/>
      <c r="H15" s="7"/>
      <c r="I15" s="7"/>
      <c r="J15" s="7"/>
      <c r="K15" s="7"/>
      <c r="L15" s="7"/>
      <c r="M15" s="7"/>
    </row>
    <row r="16" spans="1:13">
      <c r="A16" s="5"/>
      <c r="B16" s="5"/>
      <c r="C16" s="7"/>
      <c r="D16" s="7"/>
      <c r="E16" s="7"/>
      <c r="F16" s="7"/>
      <c r="G16" s="7"/>
      <c r="H16" s="7"/>
      <c r="I16" s="7"/>
      <c r="J16" s="7"/>
      <c r="K16" s="7"/>
      <c r="L16" s="7"/>
      <c r="M16" s="7"/>
    </row>
    <row r="17" spans="1:13">
      <c r="A17" s="5"/>
      <c r="B17" s="5"/>
      <c r="C17" s="7"/>
      <c r="D17" s="7"/>
      <c r="E17" s="7"/>
      <c r="F17" s="7"/>
      <c r="G17" s="7"/>
      <c r="H17" s="7"/>
      <c r="I17" s="7"/>
      <c r="J17" s="7"/>
      <c r="K17" s="7"/>
      <c r="L17" s="7"/>
      <c r="M17" s="7"/>
    </row>
    <row r="18" spans="1:13">
      <c r="A18" s="5"/>
      <c r="B18" s="5"/>
      <c r="C18" s="7"/>
      <c r="D18" s="7"/>
      <c r="E18" s="7"/>
      <c r="F18" s="7"/>
      <c r="G18" s="7"/>
      <c r="H18" s="7"/>
      <c r="I18" s="7"/>
      <c r="J18" s="7"/>
      <c r="K18" s="7"/>
      <c r="L18" s="7"/>
      <c r="M18" s="7"/>
    </row>
    <row r="19" spans="1:13">
      <c r="A19" s="5"/>
      <c r="B19" s="5"/>
      <c r="C19" s="7"/>
      <c r="D19" s="7"/>
      <c r="E19" s="7"/>
      <c r="F19" s="7"/>
      <c r="G19" s="7"/>
      <c r="H19" s="7"/>
      <c r="I19" s="7"/>
      <c r="J19" s="7"/>
      <c r="K19" s="7"/>
      <c r="L19" s="7"/>
      <c r="M19" s="7"/>
    </row>
    <row r="20" spans="1:13">
      <c r="A20" s="5"/>
      <c r="B20" s="5"/>
      <c r="C20" s="7"/>
      <c r="D20" s="7"/>
      <c r="E20" s="7"/>
      <c r="F20" s="7"/>
      <c r="G20" s="7"/>
      <c r="H20" s="7"/>
      <c r="I20" s="7"/>
      <c r="J20" s="7"/>
      <c r="K20" s="7"/>
      <c r="L20" s="7"/>
      <c r="M20" s="7"/>
    </row>
    <row r="21" spans="1:13">
      <c r="A21" s="5"/>
      <c r="B21" s="5"/>
      <c r="C21" s="7"/>
      <c r="D21" s="7"/>
      <c r="E21" s="7"/>
      <c r="F21" s="7"/>
      <c r="G21" s="7"/>
      <c r="H21" s="7"/>
      <c r="I21" s="7"/>
      <c r="J21" s="7"/>
      <c r="K21" s="7"/>
      <c r="L21" s="7"/>
      <c r="M21" s="7"/>
    </row>
    <row r="22" spans="1:13">
      <c r="A22" s="5"/>
      <c r="B22" s="5"/>
      <c r="C22" s="7"/>
      <c r="D22" s="7"/>
      <c r="E22" s="7"/>
      <c r="F22" s="7"/>
      <c r="G22" s="7"/>
      <c r="H22" s="7"/>
      <c r="I22" s="7"/>
      <c r="J22" s="7"/>
      <c r="K22" s="7"/>
      <c r="L22" s="7"/>
      <c r="M22" s="7"/>
    </row>
    <row r="23" spans="1:13">
      <c r="A23" s="5"/>
      <c r="B23" s="5"/>
      <c r="C23" s="7"/>
      <c r="D23" s="7"/>
      <c r="E23" s="7"/>
      <c r="F23" s="7"/>
      <c r="G23" s="7"/>
      <c r="H23" s="7"/>
      <c r="I23" s="7"/>
      <c r="J23" s="7"/>
      <c r="K23" s="7"/>
      <c r="L23" s="7"/>
      <c r="M23" s="7"/>
    </row>
    <row r="24" spans="1:13">
      <c r="A24" s="5"/>
      <c r="B24" s="5"/>
      <c r="C24" s="7"/>
      <c r="D24" s="7"/>
      <c r="E24" s="7"/>
      <c r="F24" s="7"/>
      <c r="G24" s="7"/>
      <c r="H24" s="7"/>
      <c r="I24" s="7"/>
      <c r="J24" s="7"/>
      <c r="K24" s="7"/>
      <c r="L24" s="7"/>
      <c r="M24" s="7"/>
    </row>
    <row r="25" spans="1:13">
      <c r="A25" s="5"/>
      <c r="B25" s="5"/>
      <c r="C25" s="7"/>
      <c r="D25" s="7"/>
      <c r="E25" s="7"/>
      <c r="F25" s="7"/>
      <c r="G25" s="7"/>
      <c r="H25" s="7"/>
      <c r="I25" s="7"/>
      <c r="J25" s="7"/>
      <c r="K25" s="7"/>
      <c r="L25" s="7"/>
      <c r="M25" s="7"/>
    </row>
    <row r="26" spans="1:13">
      <c r="A26" s="5"/>
      <c r="B26" s="5"/>
      <c r="C26" s="7"/>
      <c r="D26" s="7"/>
      <c r="E26" s="7"/>
      <c r="F26" s="7"/>
      <c r="G26" s="7"/>
      <c r="H26" s="7"/>
      <c r="I26" s="7"/>
      <c r="J26" s="7"/>
      <c r="K26" s="7"/>
      <c r="L26" s="7"/>
      <c r="M26" s="7"/>
    </row>
    <row r="27" spans="1:13">
      <c r="A27" s="5"/>
      <c r="B27" s="5"/>
      <c r="C27" s="7"/>
      <c r="D27" s="7"/>
      <c r="E27" s="7"/>
      <c r="F27" s="7"/>
      <c r="G27" s="7"/>
      <c r="H27" s="7"/>
      <c r="I27" s="7"/>
      <c r="J27" s="7"/>
      <c r="K27" s="7"/>
      <c r="L27" s="7"/>
      <c r="M27" s="7"/>
    </row>
    <row r="28" spans="1:13">
      <c r="A28" s="5"/>
      <c r="B28" s="5"/>
      <c r="C28" s="7"/>
      <c r="D28" s="7"/>
      <c r="E28" s="7"/>
      <c r="F28" s="7"/>
      <c r="G28" s="7"/>
      <c r="H28" s="7"/>
      <c r="I28" s="7"/>
      <c r="J28" s="7"/>
      <c r="K28" s="7"/>
      <c r="L28" s="7"/>
      <c r="M28" s="7"/>
    </row>
    <row r="29" spans="1:13">
      <c r="A29" s="5"/>
      <c r="B29" s="5"/>
      <c r="C29" s="7"/>
      <c r="D29" s="7"/>
      <c r="E29" s="7"/>
      <c r="F29" s="7"/>
      <c r="G29" s="7"/>
      <c r="H29" s="7"/>
      <c r="I29" s="7"/>
      <c r="J29" s="7"/>
      <c r="K29" s="7"/>
      <c r="L29" s="7"/>
      <c r="M29" s="7"/>
    </row>
    <row r="30" spans="1:13">
      <c r="A30" s="5"/>
      <c r="B30" s="5"/>
      <c r="C30" s="7"/>
      <c r="D30" s="7"/>
      <c r="E30" s="7"/>
      <c r="F30" s="7"/>
      <c r="G30" s="7"/>
      <c r="H30" s="7"/>
      <c r="I30" s="7"/>
      <c r="J30" s="7"/>
      <c r="K30" s="7"/>
      <c r="L30" s="7"/>
      <c r="M30" s="7"/>
    </row>
    <row r="31" spans="1:13">
      <c r="A31" s="5"/>
      <c r="B31" s="5"/>
      <c r="C31" s="7"/>
      <c r="D31" s="7"/>
      <c r="E31" s="7"/>
      <c r="F31" s="7"/>
      <c r="G31" s="7"/>
      <c r="H31" s="7"/>
      <c r="I31" s="7"/>
      <c r="J31" s="7"/>
      <c r="K31" s="7"/>
      <c r="L31" s="7"/>
      <c r="M31" s="7"/>
    </row>
    <row r="32" spans="1:13">
      <c r="A32" s="5"/>
      <c r="B32" s="5"/>
      <c r="C32" s="7"/>
      <c r="D32" s="7"/>
      <c r="E32" s="7"/>
      <c r="F32" s="7"/>
      <c r="G32" s="7"/>
      <c r="H32" s="7"/>
      <c r="I32" s="7"/>
      <c r="J32" s="7"/>
      <c r="K32" s="7"/>
      <c r="L32" s="7"/>
      <c r="M32" s="7"/>
    </row>
    <row r="33" spans="1:13">
      <c r="A33" s="5"/>
      <c r="B33" s="5"/>
      <c r="C33" s="7"/>
      <c r="D33" s="7"/>
      <c r="E33" s="7"/>
      <c r="F33" s="7"/>
      <c r="G33" s="7"/>
      <c r="H33" s="7"/>
      <c r="I33" s="7"/>
      <c r="J33" s="7"/>
      <c r="K33" s="7"/>
      <c r="L33" s="7"/>
      <c r="M33" s="7"/>
    </row>
    <row r="34" spans="1:13">
      <c r="A34" s="5"/>
      <c r="B34" s="5"/>
      <c r="C34" s="7"/>
      <c r="D34" s="7"/>
      <c r="E34" s="7"/>
      <c r="F34" s="7"/>
      <c r="G34" s="7"/>
      <c r="H34" s="7"/>
      <c r="I34" s="7"/>
      <c r="J34" s="7"/>
      <c r="K34" s="7"/>
      <c r="L34" s="7"/>
      <c r="M34" s="7"/>
    </row>
    <row r="35" spans="1:13">
      <c r="A35" s="5"/>
      <c r="B35" s="5"/>
      <c r="C35" s="7"/>
      <c r="D35" s="7"/>
      <c r="E35" s="7"/>
      <c r="F35" s="7"/>
      <c r="G35" s="7"/>
      <c r="H35" s="7"/>
      <c r="I35" s="7"/>
      <c r="J35" s="7"/>
      <c r="K35" s="7"/>
      <c r="L35" s="7"/>
      <c r="M35" s="7"/>
    </row>
    <row r="36" spans="1:13">
      <c r="A36" s="5"/>
      <c r="B36" s="5"/>
      <c r="C36" s="7"/>
      <c r="D36" s="7"/>
      <c r="E36" s="7"/>
      <c r="F36" s="7"/>
      <c r="G36" s="7"/>
      <c r="H36" s="7"/>
      <c r="I36" s="7"/>
      <c r="J36" s="7"/>
      <c r="K36" s="7"/>
      <c r="L36" s="7"/>
      <c r="M36" s="7"/>
    </row>
  </sheetData>
  <mergeCells count="3">
    <mergeCell ref="A1:M1"/>
    <mergeCell ref="A2:M2"/>
    <mergeCell ref="A3:M3"/>
  </mergeCells>
  <pageMargins left="0.75" right="0.75" top="0.75" bottom="0.75" header="0.03" footer="0.03"/>
  <pageSetup fitToHeight="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pageSetUpPr fitToPage="1"/>
  </sheetPr>
  <dimension ref="A1:M49"/>
  <sheetViews>
    <sheetView workbookViewId="0">
      <selection activeCell="I5" sqref="I5"/>
    </sheetView>
  </sheetViews>
  <sheetFormatPr defaultRowHeight="12.75"/>
  <cols>
    <col min="1" max="1" width="22.1640625" customWidth="1"/>
    <col min="2" max="2" width="33.6640625" customWidth="1"/>
    <col min="3" max="3" width="12.6640625" customWidth="1"/>
    <col min="4" max="4" width="9.33203125" customWidth="1"/>
    <col min="5" max="5" width="9.83203125" customWidth="1"/>
    <col min="6" max="11" width="14.5" customWidth="1"/>
    <col min="12" max="12" width="11.5" customWidth="1"/>
    <col min="13" max="13" width="30.6640625" customWidth="1"/>
  </cols>
  <sheetData>
    <row r="1" spans="1:13" ht="13.5">
      <c r="A1" s="44" t="s">
        <v>0</v>
      </c>
      <c r="B1" s="44"/>
      <c r="C1" s="44"/>
      <c r="D1" s="44"/>
      <c r="E1" s="44"/>
      <c r="F1" s="44"/>
      <c r="G1" s="44"/>
      <c r="H1" s="44"/>
      <c r="I1" s="44"/>
      <c r="J1" s="44"/>
      <c r="K1" s="44"/>
      <c r="L1" s="44"/>
      <c r="M1" s="44"/>
    </row>
    <row r="2" spans="1:13">
      <c r="A2" s="45" t="s">
        <v>978</v>
      </c>
      <c r="B2" s="45"/>
      <c r="C2" s="45"/>
      <c r="D2" s="45"/>
      <c r="E2" s="45"/>
      <c r="F2" s="45"/>
      <c r="G2" s="45"/>
      <c r="H2" s="45"/>
      <c r="I2" s="45"/>
      <c r="J2" s="45"/>
      <c r="K2" s="45"/>
      <c r="L2" s="45"/>
      <c r="M2" s="45"/>
    </row>
    <row r="3" spans="1:13">
      <c r="A3" s="45" t="s">
        <v>2</v>
      </c>
      <c r="B3" s="45"/>
      <c r="C3" s="45"/>
      <c r="D3" s="45"/>
      <c r="E3" s="45"/>
      <c r="F3" s="45"/>
      <c r="G3" s="45"/>
      <c r="H3" s="45"/>
      <c r="I3" s="45"/>
      <c r="J3" s="45"/>
      <c r="K3" s="45"/>
      <c r="L3" s="45"/>
      <c r="M3" s="45"/>
    </row>
    <row r="4" spans="1:13">
      <c r="C4" s="1" t="s">
        <v>3</v>
      </c>
      <c r="D4" s="1" t="s">
        <v>4</v>
      </c>
      <c r="E4" s="1" t="s">
        <v>5</v>
      </c>
      <c r="F4" s="1" t="s">
        <v>6</v>
      </c>
      <c r="G4" s="1" t="s">
        <v>7</v>
      </c>
      <c r="H4" s="1" t="s">
        <v>7</v>
      </c>
      <c r="I4" s="3" t="s">
        <v>7</v>
      </c>
      <c r="J4" s="3" t="s">
        <v>7</v>
      </c>
      <c r="K4" s="3" t="s">
        <v>7</v>
      </c>
    </row>
    <row r="5" spans="1:13">
      <c r="C5" s="2" t="s">
        <v>8</v>
      </c>
      <c r="D5" s="1" t="s">
        <v>9</v>
      </c>
      <c r="E5" s="1" t="s">
        <v>7</v>
      </c>
      <c r="F5" s="1" t="s">
        <v>10</v>
      </c>
      <c r="G5" s="1" t="s">
        <v>11</v>
      </c>
      <c r="H5" s="1" t="s">
        <v>12</v>
      </c>
      <c r="I5" s="3" t="s">
        <v>13</v>
      </c>
      <c r="J5" s="3" t="s">
        <v>14</v>
      </c>
      <c r="K5" s="3" t="s">
        <v>15</v>
      </c>
      <c r="L5" s="1" t="s">
        <v>16</v>
      </c>
    </row>
    <row r="6" spans="1:13">
      <c r="C6" s="2" t="s">
        <v>17</v>
      </c>
      <c r="D6" s="3" t="s">
        <v>18</v>
      </c>
      <c r="E6" s="3" t="s">
        <v>19</v>
      </c>
      <c r="F6" s="3" t="s">
        <v>17</v>
      </c>
      <c r="G6" s="3" t="s">
        <v>20</v>
      </c>
      <c r="H6" s="3" t="s">
        <v>20</v>
      </c>
      <c r="I6" s="3" t="s">
        <v>20</v>
      </c>
      <c r="J6" s="3" t="s">
        <v>20</v>
      </c>
      <c r="K6" s="3" t="s">
        <v>20</v>
      </c>
      <c r="L6" s="3" t="s">
        <v>21</v>
      </c>
      <c r="M6" s="3" t="s">
        <v>22</v>
      </c>
    </row>
    <row r="7" spans="1:13">
      <c r="A7" s="9"/>
      <c r="B7" s="9"/>
      <c r="C7" s="10"/>
      <c r="D7" s="10"/>
      <c r="E7" s="10"/>
      <c r="F7" s="10"/>
      <c r="G7" s="10"/>
      <c r="H7" s="10"/>
      <c r="I7" s="10"/>
      <c r="J7" s="10"/>
      <c r="K7" s="10"/>
      <c r="L7" s="10"/>
      <c r="M7" s="10"/>
    </row>
    <row r="8" spans="1:13">
      <c r="A8" s="46" t="s">
        <v>25</v>
      </c>
      <c r="B8" s="47"/>
      <c r="C8" s="47"/>
      <c r="D8" s="47"/>
      <c r="E8" s="47"/>
      <c r="F8" s="47"/>
      <c r="G8" s="47"/>
      <c r="H8" s="47"/>
      <c r="I8" s="47"/>
      <c r="J8" s="47"/>
      <c r="K8" s="47"/>
      <c r="L8" s="47"/>
      <c r="M8" s="47"/>
    </row>
    <row r="9" spans="1:13">
      <c r="A9" s="4" t="s">
        <v>979</v>
      </c>
      <c r="B9" s="5" t="s">
        <v>980</v>
      </c>
      <c r="C9" s="7">
        <v>500</v>
      </c>
      <c r="D9" s="11">
        <v>441.72</v>
      </c>
      <c r="E9" s="11">
        <v>662.58</v>
      </c>
      <c r="F9" s="16">
        <v>300</v>
      </c>
      <c r="G9" s="11">
        <v>107.54</v>
      </c>
      <c r="H9" s="7"/>
      <c r="I9" s="11">
        <v>320.32</v>
      </c>
      <c r="J9" s="11">
        <v>177.71</v>
      </c>
      <c r="K9" s="11">
        <v>25.92</v>
      </c>
      <c r="L9" s="8">
        <v>0</v>
      </c>
      <c r="M9" s="7"/>
    </row>
    <row r="10" spans="1:13">
      <c r="A10" s="4" t="s">
        <v>981</v>
      </c>
      <c r="B10" s="5" t="s">
        <v>982</v>
      </c>
      <c r="C10" s="7">
        <v>400</v>
      </c>
      <c r="D10" s="11">
        <v>192.9</v>
      </c>
      <c r="E10" s="11">
        <v>289.35000000000002</v>
      </c>
      <c r="F10" s="16">
        <v>1400</v>
      </c>
      <c r="G10" s="11">
        <v>727.6</v>
      </c>
      <c r="H10" s="11">
        <v>634.20000000000005</v>
      </c>
      <c r="I10" s="11">
        <v>970.4</v>
      </c>
      <c r="J10" s="11">
        <v>1327.2</v>
      </c>
      <c r="K10" s="11">
        <v>1327.2</v>
      </c>
      <c r="L10" s="8">
        <v>0</v>
      </c>
      <c r="M10" s="7"/>
    </row>
    <row r="11" spans="1:13">
      <c r="A11" s="4" t="s">
        <v>983</v>
      </c>
      <c r="B11" s="5" t="s">
        <v>984</v>
      </c>
      <c r="C11" s="7">
        <v>1400</v>
      </c>
      <c r="D11" s="11"/>
      <c r="E11" s="11"/>
      <c r="F11" s="16">
        <v>1400</v>
      </c>
      <c r="G11" s="11">
        <v>2625</v>
      </c>
      <c r="H11" s="11">
        <v>14</v>
      </c>
      <c r="I11" s="11">
        <v>118.64</v>
      </c>
      <c r="J11" s="11">
        <v>1101.75</v>
      </c>
      <c r="K11" s="7"/>
      <c r="L11" s="8">
        <v>0</v>
      </c>
      <c r="M11" s="7"/>
    </row>
    <row r="12" spans="1:13">
      <c r="A12" s="4" t="s">
        <v>985</v>
      </c>
      <c r="B12" s="5" t="s">
        <v>986</v>
      </c>
      <c r="C12" s="7">
        <v>500</v>
      </c>
      <c r="D12" s="11"/>
      <c r="E12" s="11"/>
      <c r="F12" s="16">
        <v>500</v>
      </c>
      <c r="G12" s="11"/>
      <c r="H12" s="11"/>
      <c r="I12" s="11"/>
      <c r="J12" s="11"/>
      <c r="K12" s="7"/>
      <c r="L12" s="8"/>
      <c r="M12" s="7"/>
    </row>
    <row r="13" spans="1:13">
      <c r="A13" s="4" t="s">
        <v>987</v>
      </c>
      <c r="B13" s="5" t="s">
        <v>988</v>
      </c>
      <c r="C13" s="7">
        <v>1000</v>
      </c>
      <c r="D13" s="11">
        <v>1123.08</v>
      </c>
      <c r="E13" s="11">
        <v>1684.62</v>
      </c>
      <c r="F13" s="16">
        <v>400</v>
      </c>
      <c r="G13" s="11">
        <v>433.89</v>
      </c>
      <c r="H13" s="11"/>
      <c r="I13" s="11">
        <v>396.75</v>
      </c>
      <c r="J13" s="11">
        <v>213</v>
      </c>
      <c r="K13" s="11">
        <v>213</v>
      </c>
      <c r="L13" s="8">
        <v>0</v>
      </c>
      <c r="M13" s="7"/>
    </row>
    <row r="14" spans="1:13">
      <c r="A14" s="4" t="s">
        <v>989</v>
      </c>
      <c r="B14" s="5" t="s">
        <v>990</v>
      </c>
      <c r="C14" s="7">
        <v>800</v>
      </c>
      <c r="D14" s="11">
        <v>118.64</v>
      </c>
      <c r="E14" s="11">
        <v>177.96</v>
      </c>
      <c r="F14" s="10"/>
      <c r="G14" s="11">
        <v>78.400000000000006</v>
      </c>
      <c r="H14" s="7"/>
      <c r="I14" s="11">
        <v>58.64</v>
      </c>
      <c r="J14" s="11">
        <v>20</v>
      </c>
      <c r="K14" s="11">
        <v>130</v>
      </c>
      <c r="L14" s="8">
        <v>0</v>
      </c>
      <c r="M14" s="7"/>
    </row>
    <row r="15" spans="1:13">
      <c r="A15" s="4" t="s">
        <v>991</v>
      </c>
      <c r="B15" s="5" t="s">
        <v>992</v>
      </c>
      <c r="C15" s="7">
        <v>52000</v>
      </c>
      <c r="D15" s="7"/>
      <c r="E15" s="11"/>
      <c r="F15" s="16">
        <v>52000</v>
      </c>
      <c r="G15" s="11">
        <v>79707.91</v>
      </c>
      <c r="H15" s="11">
        <v>71401</v>
      </c>
      <c r="I15" s="11">
        <v>55289</v>
      </c>
      <c r="J15" s="11">
        <v>49883</v>
      </c>
      <c r="K15" s="11">
        <v>48476</v>
      </c>
      <c r="L15" s="8">
        <v>0</v>
      </c>
      <c r="M15" s="7"/>
    </row>
    <row r="16" spans="1:13">
      <c r="A16" s="4" t="s">
        <v>993</v>
      </c>
      <c r="B16" s="5" t="s">
        <v>994</v>
      </c>
      <c r="C16" s="7">
        <v>1200</v>
      </c>
      <c r="D16" s="11">
        <v>734.5</v>
      </c>
      <c r="E16" s="11">
        <v>1101.75</v>
      </c>
      <c r="F16" s="16">
        <v>1500</v>
      </c>
      <c r="G16" s="11">
        <v>1320.76</v>
      </c>
      <c r="H16" s="11">
        <v>-600</v>
      </c>
      <c r="I16" s="11">
        <v>690</v>
      </c>
      <c r="J16" s="11">
        <v>4802.38</v>
      </c>
      <c r="K16" s="11">
        <v>3463.23</v>
      </c>
      <c r="L16" s="8">
        <v>0</v>
      </c>
      <c r="M16" s="7"/>
    </row>
    <row r="17" spans="1:13">
      <c r="A17" s="4" t="s">
        <v>995</v>
      </c>
      <c r="B17" s="5" t="s">
        <v>996</v>
      </c>
      <c r="C17" s="7">
        <v>5000</v>
      </c>
      <c r="D17" s="7"/>
      <c r="E17" s="11"/>
      <c r="F17" s="16">
        <v>5000</v>
      </c>
      <c r="G17" s="11">
        <v>5000</v>
      </c>
      <c r="H17" s="11">
        <v>5000</v>
      </c>
      <c r="I17" s="11">
        <v>5000</v>
      </c>
      <c r="J17" s="11">
        <v>5000</v>
      </c>
      <c r="K17" s="11">
        <v>5000</v>
      </c>
      <c r="L17" s="8">
        <v>0</v>
      </c>
      <c r="M17" s="7"/>
    </row>
    <row r="18" spans="1:13">
      <c r="A18" s="4" t="s">
        <v>997</v>
      </c>
      <c r="B18" s="5" t="s">
        <v>998</v>
      </c>
      <c r="C18" s="7">
        <v>5100</v>
      </c>
      <c r="D18" s="11">
        <v>2546.83</v>
      </c>
      <c r="E18" s="11">
        <v>3820.2449999999999</v>
      </c>
      <c r="F18" s="16">
        <v>1600</v>
      </c>
      <c r="G18" s="7"/>
      <c r="H18" s="7"/>
      <c r="I18" s="11">
        <v>124.08</v>
      </c>
      <c r="J18" s="11">
        <v>1220.06</v>
      </c>
      <c r="K18" s="11">
        <v>1511.76</v>
      </c>
      <c r="L18" s="8">
        <v>0</v>
      </c>
      <c r="M18" s="7"/>
    </row>
    <row r="19" spans="1:13">
      <c r="A19" s="4"/>
      <c r="B19" s="5"/>
      <c r="C19" s="12"/>
      <c r="D19" s="12"/>
      <c r="E19" s="12"/>
      <c r="F19" s="21"/>
      <c r="G19" s="12"/>
      <c r="H19" s="12"/>
      <c r="I19" s="12"/>
      <c r="J19" s="12"/>
      <c r="K19" s="12"/>
      <c r="L19" s="12"/>
      <c r="M19" s="12"/>
    </row>
    <row r="20" spans="1:13">
      <c r="A20" s="4"/>
      <c r="B20" s="5" t="s">
        <v>36</v>
      </c>
      <c r="C20" s="7">
        <f>SUM(C9:C18)</f>
        <v>67900</v>
      </c>
      <c r="D20" s="11">
        <v>5157.67</v>
      </c>
      <c r="E20" s="11">
        <v>7736.5050000000001</v>
      </c>
      <c r="F20" s="16">
        <v>64100</v>
      </c>
      <c r="G20" s="11">
        <v>90001.1</v>
      </c>
      <c r="H20" s="11">
        <v>76449.2</v>
      </c>
      <c r="I20" s="11">
        <v>62967.83</v>
      </c>
      <c r="J20" s="11">
        <v>63745.1</v>
      </c>
      <c r="K20" s="11">
        <v>60147.11</v>
      </c>
      <c r="L20" s="8">
        <v>0</v>
      </c>
      <c r="M20" s="7"/>
    </row>
    <row r="21" spans="1:13">
      <c r="A21" s="9"/>
      <c r="B21" s="9"/>
      <c r="C21" s="10"/>
      <c r="D21" s="10"/>
      <c r="E21" s="10"/>
      <c r="F21" s="10"/>
      <c r="G21" s="10"/>
      <c r="H21" s="10"/>
      <c r="I21" s="10"/>
      <c r="J21" s="10"/>
      <c r="K21" s="10"/>
      <c r="L21" s="10"/>
      <c r="M21" s="10"/>
    </row>
    <row r="22" spans="1:13">
      <c r="A22" s="5"/>
      <c r="B22" s="5"/>
      <c r="C22" s="7"/>
      <c r="D22" s="7"/>
      <c r="E22" s="7"/>
      <c r="F22" s="7"/>
      <c r="G22" s="7"/>
      <c r="H22" s="7"/>
      <c r="I22" s="7"/>
      <c r="J22" s="7"/>
      <c r="K22" s="7"/>
      <c r="L22" s="7"/>
      <c r="M22" s="7"/>
    </row>
    <row r="23" spans="1:13">
      <c r="A23" s="5"/>
      <c r="B23" s="5"/>
      <c r="C23" s="7"/>
      <c r="D23" s="7"/>
      <c r="E23" s="7"/>
      <c r="F23" s="7"/>
      <c r="G23" s="7"/>
      <c r="H23" s="7"/>
      <c r="I23" s="7"/>
      <c r="J23" s="7"/>
      <c r="K23" s="7"/>
      <c r="L23" s="7"/>
      <c r="M23" s="7"/>
    </row>
    <row r="24" spans="1:13">
      <c r="A24" s="5"/>
      <c r="B24" s="5"/>
      <c r="C24" s="7"/>
      <c r="D24" s="7"/>
      <c r="E24" s="7"/>
      <c r="F24" s="7"/>
      <c r="G24" s="7"/>
      <c r="H24" s="7"/>
      <c r="I24" s="7"/>
      <c r="J24" s="7"/>
      <c r="K24" s="7"/>
      <c r="L24" s="7"/>
      <c r="M24" s="7"/>
    </row>
    <row r="25" spans="1:13">
      <c r="A25" s="5"/>
      <c r="B25" s="5"/>
      <c r="C25" s="7"/>
      <c r="D25" s="7"/>
      <c r="E25" s="7"/>
      <c r="F25" s="7"/>
      <c r="G25" s="7"/>
      <c r="H25" s="7"/>
      <c r="I25" s="7"/>
      <c r="J25" s="7"/>
      <c r="K25" s="7"/>
      <c r="L25" s="7"/>
      <c r="M25" s="7"/>
    </row>
    <row r="26" spans="1:13">
      <c r="A26" s="5"/>
      <c r="B26" s="5"/>
      <c r="C26" s="7"/>
      <c r="D26" s="7"/>
      <c r="E26" s="7"/>
      <c r="F26" s="7"/>
      <c r="G26" s="7"/>
      <c r="H26" s="7"/>
      <c r="I26" s="7"/>
      <c r="J26" s="7"/>
      <c r="K26" s="7"/>
      <c r="L26" s="7"/>
      <c r="M26" s="7"/>
    </row>
    <row r="27" spans="1:13">
      <c r="A27" s="5"/>
      <c r="B27" s="5"/>
      <c r="C27" s="7"/>
      <c r="D27" s="7"/>
      <c r="E27" s="7"/>
      <c r="F27" s="7"/>
      <c r="G27" s="7"/>
      <c r="H27" s="7"/>
      <c r="I27" s="7"/>
      <c r="J27" s="7"/>
      <c r="K27" s="7"/>
      <c r="L27" s="7"/>
      <c r="M27" s="7"/>
    </row>
    <row r="28" spans="1:13">
      <c r="A28" s="5"/>
      <c r="B28" s="5"/>
      <c r="C28" s="7"/>
      <c r="D28" s="7"/>
      <c r="E28" s="7"/>
      <c r="F28" s="7"/>
      <c r="G28" s="7"/>
      <c r="H28" s="7"/>
      <c r="I28" s="7"/>
      <c r="J28" s="7"/>
      <c r="K28" s="7"/>
      <c r="L28" s="7"/>
      <c r="M28" s="7"/>
    </row>
    <row r="29" spans="1:13">
      <c r="A29" s="5"/>
      <c r="B29" s="5"/>
      <c r="C29" s="7"/>
      <c r="D29" s="7"/>
      <c r="E29" s="7"/>
      <c r="F29" s="7"/>
      <c r="G29" s="7"/>
      <c r="H29" s="7"/>
      <c r="I29" s="7"/>
      <c r="J29" s="7"/>
      <c r="K29" s="7"/>
      <c r="L29" s="7"/>
      <c r="M29" s="7"/>
    </row>
    <row r="30" spans="1:13">
      <c r="A30" s="5"/>
      <c r="B30" s="5"/>
      <c r="C30" s="7"/>
      <c r="D30" s="7"/>
      <c r="E30" s="7"/>
      <c r="F30" s="7"/>
      <c r="G30" s="7"/>
      <c r="H30" s="7"/>
      <c r="I30" s="7"/>
      <c r="J30" s="7"/>
      <c r="K30" s="7"/>
      <c r="L30" s="7"/>
      <c r="M30" s="7"/>
    </row>
    <row r="31" spans="1:13">
      <c r="A31" s="5"/>
      <c r="B31" s="5"/>
      <c r="C31" s="7"/>
      <c r="D31" s="7"/>
      <c r="E31" s="7"/>
      <c r="F31" s="7"/>
      <c r="G31" s="7"/>
      <c r="H31" s="7"/>
      <c r="I31" s="7"/>
      <c r="J31" s="7"/>
      <c r="K31" s="7"/>
      <c r="L31" s="7"/>
      <c r="M31" s="7"/>
    </row>
    <row r="32" spans="1:13">
      <c r="A32" s="5"/>
      <c r="B32" s="5"/>
      <c r="C32" s="7"/>
      <c r="D32" s="7"/>
      <c r="E32" s="7"/>
      <c r="F32" s="7"/>
      <c r="G32" s="7"/>
      <c r="H32" s="7"/>
      <c r="I32" s="7"/>
      <c r="J32" s="7"/>
      <c r="K32" s="7"/>
      <c r="L32" s="7"/>
      <c r="M32" s="7"/>
    </row>
    <row r="33" spans="1:13">
      <c r="A33" s="5"/>
      <c r="B33" s="5"/>
      <c r="C33" s="7"/>
      <c r="D33" s="7"/>
      <c r="E33" s="7"/>
      <c r="F33" s="7"/>
      <c r="G33" s="7"/>
      <c r="H33" s="7"/>
      <c r="I33" s="7"/>
      <c r="J33" s="7"/>
      <c r="K33" s="7"/>
      <c r="L33" s="7"/>
      <c r="M33" s="7"/>
    </row>
    <row r="34" spans="1:13">
      <c r="A34" s="5"/>
      <c r="B34" s="5"/>
      <c r="C34" s="7"/>
      <c r="D34" s="7"/>
      <c r="E34" s="7"/>
      <c r="F34" s="7"/>
      <c r="G34" s="7"/>
      <c r="H34" s="7"/>
      <c r="I34" s="7"/>
      <c r="J34" s="7"/>
      <c r="K34" s="7"/>
      <c r="L34" s="7"/>
      <c r="M34" s="7"/>
    </row>
    <row r="35" spans="1:13">
      <c r="A35" s="5"/>
      <c r="B35" s="5"/>
      <c r="C35" s="7"/>
      <c r="D35" s="7"/>
      <c r="E35" s="7"/>
      <c r="F35" s="7"/>
      <c r="G35" s="7"/>
      <c r="H35" s="7"/>
      <c r="I35" s="7"/>
      <c r="J35" s="7"/>
      <c r="K35" s="7"/>
      <c r="L35" s="7"/>
      <c r="M35" s="7"/>
    </row>
    <row r="36" spans="1:13">
      <c r="A36" s="5"/>
      <c r="B36" s="5"/>
      <c r="C36" s="7"/>
      <c r="D36" s="7"/>
      <c r="E36" s="7"/>
      <c r="F36" s="7"/>
      <c r="G36" s="7"/>
      <c r="H36" s="7"/>
      <c r="I36" s="7"/>
      <c r="J36" s="7"/>
      <c r="K36" s="7"/>
      <c r="L36" s="7"/>
      <c r="M36" s="7"/>
    </row>
    <row r="37" spans="1:13">
      <c r="A37" s="5"/>
      <c r="B37" s="5"/>
      <c r="C37" s="7"/>
      <c r="D37" s="7"/>
      <c r="E37" s="7"/>
      <c r="F37" s="7"/>
      <c r="G37" s="7"/>
      <c r="H37" s="7"/>
      <c r="I37" s="7"/>
      <c r="J37" s="7"/>
      <c r="K37" s="7"/>
      <c r="L37" s="7"/>
      <c r="M37" s="7"/>
    </row>
    <row r="38" spans="1:13">
      <c r="A38" s="5"/>
      <c r="B38" s="5"/>
      <c r="C38" s="7"/>
      <c r="D38" s="7"/>
      <c r="E38" s="7"/>
      <c r="F38" s="7"/>
      <c r="G38" s="7"/>
      <c r="H38" s="7"/>
      <c r="I38" s="7"/>
      <c r="J38" s="7"/>
      <c r="K38" s="7"/>
      <c r="L38" s="7"/>
      <c r="M38" s="7"/>
    </row>
    <row r="39" spans="1:13">
      <c r="A39" s="5"/>
      <c r="B39" s="5"/>
      <c r="C39" s="7"/>
      <c r="D39" s="7"/>
      <c r="E39" s="7"/>
      <c r="F39" s="7"/>
      <c r="G39" s="7"/>
      <c r="H39" s="7"/>
      <c r="I39" s="7"/>
      <c r="J39" s="7"/>
      <c r="K39" s="7"/>
      <c r="L39" s="7"/>
      <c r="M39" s="7"/>
    </row>
    <row r="40" spans="1:13">
      <c r="A40" s="5"/>
      <c r="B40" s="5"/>
      <c r="C40" s="7"/>
      <c r="D40" s="7"/>
      <c r="E40" s="7"/>
      <c r="F40" s="7"/>
      <c r="G40" s="7"/>
      <c r="H40" s="7"/>
      <c r="I40" s="7"/>
      <c r="J40" s="7"/>
      <c r="K40" s="7"/>
      <c r="L40" s="7"/>
      <c r="M40" s="7"/>
    </row>
    <row r="41" spans="1:13">
      <c r="A41" s="5"/>
      <c r="B41" s="5"/>
      <c r="C41" s="7"/>
      <c r="D41" s="7"/>
      <c r="E41" s="7"/>
      <c r="F41" s="7"/>
      <c r="G41" s="7"/>
      <c r="H41" s="7"/>
      <c r="I41" s="7"/>
      <c r="J41" s="7"/>
      <c r="K41" s="7"/>
      <c r="L41" s="7"/>
      <c r="M41" s="7"/>
    </row>
    <row r="42" spans="1:13">
      <c r="A42" s="5"/>
      <c r="B42" s="5"/>
      <c r="C42" s="7"/>
      <c r="D42" s="7"/>
      <c r="E42" s="7"/>
      <c r="F42" s="7"/>
      <c r="G42" s="7"/>
      <c r="H42" s="7"/>
      <c r="I42" s="7"/>
      <c r="J42" s="7"/>
      <c r="K42" s="7"/>
      <c r="L42" s="7"/>
      <c r="M42" s="7"/>
    </row>
    <row r="43" spans="1:13">
      <c r="A43" s="5"/>
      <c r="B43" s="5"/>
      <c r="C43" s="7"/>
      <c r="D43" s="7"/>
      <c r="E43" s="7"/>
      <c r="F43" s="7"/>
      <c r="G43" s="7"/>
      <c r="H43" s="7"/>
      <c r="I43" s="7"/>
      <c r="J43" s="7"/>
      <c r="K43" s="7"/>
      <c r="L43" s="7"/>
      <c r="M43" s="7"/>
    </row>
    <row r="44" spans="1:13">
      <c r="A44" s="5"/>
      <c r="B44" s="5"/>
      <c r="C44" s="7"/>
      <c r="D44" s="7"/>
      <c r="E44" s="7"/>
      <c r="F44" s="7"/>
      <c r="G44" s="7"/>
      <c r="H44" s="7"/>
      <c r="I44" s="7"/>
      <c r="J44" s="7"/>
      <c r="K44" s="7"/>
      <c r="L44" s="7"/>
      <c r="M44" s="7"/>
    </row>
    <row r="45" spans="1:13">
      <c r="A45" s="5"/>
      <c r="B45" s="5"/>
      <c r="C45" s="7"/>
      <c r="D45" s="7"/>
      <c r="E45" s="7"/>
      <c r="F45" s="7"/>
      <c r="G45" s="7"/>
      <c r="H45" s="7"/>
      <c r="I45" s="7"/>
      <c r="J45" s="7"/>
      <c r="K45" s="7"/>
      <c r="L45" s="7"/>
      <c r="M45" s="7"/>
    </row>
    <row r="46" spans="1:13">
      <c r="A46" s="5"/>
      <c r="B46" s="5"/>
      <c r="C46" s="7"/>
      <c r="D46" s="7"/>
      <c r="E46" s="7"/>
      <c r="F46" s="7"/>
      <c r="G46" s="7"/>
      <c r="H46" s="7"/>
      <c r="I46" s="7"/>
      <c r="J46" s="7"/>
      <c r="K46" s="7"/>
      <c r="L46" s="7"/>
      <c r="M46" s="7"/>
    </row>
    <row r="47" spans="1:13">
      <c r="A47" s="5"/>
      <c r="B47" s="5"/>
      <c r="C47" s="7"/>
      <c r="D47" s="7"/>
      <c r="E47" s="7"/>
      <c r="F47" s="7"/>
      <c r="G47" s="7"/>
      <c r="H47" s="7"/>
      <c r="I47" s="7"/>
      <c r="J47" s="7"/>
      <c r="K47" s="7"/>
      <c r="L47" s="7"/>
      <c r="M47" s="7"/>
    </row>
    <row r="48" spans="1:13">
      <c r="A48" s="5"/>
      <c r="B48" s="5"/>
      <c r="C48" s="7"/>
      <c r="D48" s="7"/>
      <c r="E48" s="7"/>
      <c r="F48" s="7"/>
      <c r="G48" s="7"/>
      <c r="H48" s="7"/>
      <c r="I48" s="7"/>
      <c r="J48" s="7"/>
      <c r="K48" s="7"/>
      <c r="L48" s="7"/>
      <c r="M48" s="7"/>
    </row>
    <row r="49" spans="1:13">
      <c r="A49" s="5"/>
      <c r="B49" s="5"/>
      <c r="C49" s="7"/>
      <c r="D49" s="7"/>
      <c r="E49" s="7"/>
      <c r="F49" s="7"/>
      <c r="G49" s="7"/>
      <c r="H49" s="7"/>
      <c r="I49" s="7"/>
      <c r="J49" s="7"/>
      <c r="K49" s="7"/>
      <c r="L49" s="7"/>
      <c r="M49" s="7"/>
    </row>
  </sheetData>
  <mergeCells count="4">
    <mergeCell ref="A1:M1"/>
    <mergeCell ref="A2:M2"/>
    <mergeCell ref="A3:M3"/>
    <mergeCell ref="A8:M8"/>
  </mergeCells>
  <pageMargins left="0.75" right="0.75" top="0.75" bottom="0.75" header="0.03" footer="0.03"/>
  <pageSetup fitToHeight="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pageSetUpPr fitToPage="1"/>
  </sheetPr>
  <dimension ref="A1:M92"/>
  <sheetViews>
    <sheetView workbookViewId="0">
      <selection activeCell="I5" sqref="I5"/>
    </sheetView>
  </sheetViews>
  <sheetFormatPr defaultRowHeight="12.75"/>
  <cols>
    <col min="1" max="1" width="20.6640625" customWidth="1"/>
    <col min="2" max="2" width="38" customWidth="1"/>
    <col min="3" max="3" width="12.6640625" customWidth="1"/>
    <col min="4" max="4" width="12.5" customWidth="1"/>
    <col min="5" max="5" width="13.5" customWidth="1"/>
    <col min="6" max="11" width="14.5" customWidth="1"/>
    <col min="12" max="12" width="11.5" customWidth="1"/>
    <col min="13" max="13" width="46" customWidth="1"/>
  </cols>
  <sheetData>
    <row r="1" spans="1:13" ht="13.5">
      <c r="A1" s="44" t="s">
        <v>0</v>
      </c>
      <c r="B1" s="44"/>
      <c r="C1" s="44"/>
      <c r="D1" s="44"/>
      <c r="E1" s="44"/>
      <c r="F1" s="44"/>
      <c r="G1" s="44"/>
      <c r="H1" s="44"/>
      <c r="I1" s="44"/>
      <c r="J1" s="44"/>
      <c r="K1" s="44"/>
      <c r="L1" s="44"/>
      <c r="M1" s="44"/>
    </row>
    <row r="2" spans="1:13">
      <c r="A2" s="45" t="s">
        <v>999</v>
      </c>
      <c r="B2" s="45"/>
      <c r="C2" s="45"/>
      <c r="D2" s="45"/>
      <c r="E2" s="45"/>
      <c r="F2" s="45"/>
      <c r="G2" s="45"/>
      <c r="H2" s="45"/>
      <c r="I2" s="45"/>
      <c r="J2" s="45"/>
      <c r="K2" s="45"/>
      <c r="L2" s="45"/>
      <c r="M2" s="45"/>
    </row>
    <row r="3" spans="1:13">
      <c r="A3" s="45" t="s">
        <v>2</v>
      </c>
      <c r="B3" s="45"/>
      <c r="C3" s="45"/>
      <c r="D3" s="45"/>
      <c r="E3" s="45"/>
      <c r="F3" s="45"/>
      <c r="G3" s="45"/>
      <c r="H3" s="45"/>
      <c r="I3" s="45"/>
      <c r="J3" s="45"/>
      <c r="K3" s="45"/>
      <c r="L3" s="45"/>
      <c r="M3" s="45"/>
    </row>
    <row r="4" spans="1:13">
      <c r="C4" s="1" t="s">
        <v>3</v>
      </c>
      <c r="D4" s="1" t="s">
        <v>4</v>
      </c>
      <c r="E4" s="1" t="s">
        <v>5</v>
      </c>
      <c r="F4" s="1" t="s">
        <v>6</v>
      </c>
      <c r="G4" s="1" t="s">
        <v>7</v>
      </c>
      <c r="H4" s="1" t="s">
        <v>7</v>
      </c>
      <c r="I4" s="3" t="s">
        <v>7</v>
      </c>
      <c r="J4" s="3" t="s">
        <v>7</v>
      </c>
      <c r="K4" s="3" t="s">
        <v>7</v>
      </c>
    </row>
    <row r="5" spans="1:13">
      <c r="C5" s="2" t="s">
        <v>8</v>
      </c>
      <c r="D5" s="1" t="s">
        <v>9</v>
      </c>
      <c r="E5" s="1" t="s">
        <v>7</v>
      </c>
      <c r="F5" s="1" t="s">
        <v>10</v>
      </c>
      <c r="G5" s="1" t="s">
        <v>11</v>
      </c>
      <c r="H5" s="1" t="s">
        <v>12</v>
      </c>
      <c r="I5" s="3" t="s">
        <v>13</v>
      </c>
      <c r="J5" s="3" t="s">
        <v>14</v>
      </c>
      <c r="K5" s="3" t="s">
        <v>15</v>
      </c>
      <c r="L5" s="1" t="s">
        <v>16</v>
      </c>
    </row>
    <row r="6" spans="1:13">
      <c r="C6" s="2" t="s">
        <v>17</v>
      </c>
      <c r="D6" s="3" t="s">
        <v>18</v>
      </c>
      <c r="E6" s="3" t="s">
        <v>19</v>
      </c>
      <c r="F6" s="3" t="s">
        <v>17</v>
      </c>
      <c r="G6" s="3" t="s">
        <v>20</v>
      </c>
      <c r="H6" s="3" t="s">
        <v>20</v>
      </c>
      <c r="I6" s="3" t="s">
        <v>20</v>
      </c>
      <c r="J6" s="3" t="s">
        <v>20</v>
      </c>
      <c r="K6" s="3" t="s">
        <v>20</v>
      </c>
      <c r="L6" s="3" t="s">
        <v>21</v>
      </c>
      <c r="M6" s="3" t="s">
        <v>22</v>
      </c>
    </row>
    <row r="7" spans="1:13">
      <c r="A7" s="9"/>
      <c r="B7" s="9"/>
      <c r="C7" s="10"/>
      <c r="D7" s="10"/>
      <c r="E7" s="10"/>
      <c r="F7" s="10"/>
      <c r="G7" s="10"/>
      <c r="H7" s="10"/>
      <c r="I7" s="10"/>
      <c r="J7" s="10"/>
      <c r="K7" s="10"/>
      <c r="L7" s="10"/>
      <c r="M7" s="10"/>
    </row>
    <row r="8" spans="1:13">
      <c r="A8" s="46" t="s">
        <v>25</v>
      </c>
      <c r="B8" s="47"/>
      <c r="C8" s="47"/>
      <c r="D8" s="47"/>
      <c r="E8" s="47"/>
      <c r="F8" s="47"/>
      <c r="G8" s="47"/>
      <c r="H8" s="47"/>
      <c r="I8" s="47"/>
      <c r="J8" s="47"/>
      <c r="K8" s="47"/>
      <c r="L8" s="47"/>
      <c r="M8" s="47"/>
    </row>
    <row r="9" spans="1:13">
      <c r="A9" s="4"/>
      <c r="B9" s="35" t="s">
        <v>1000</v>
      </c>
      <c r="C9" s="35">
        <v>-6000</v>
      </c>
      <c r="D9" s="35"/>
      <c r="E9" s="35"/>
      <c r="F9" s="35"/>
      <c r="G9" s="35"/>
      <c r="H9" s="35"/>
      <c r="I9" s="35"/>
      <c r="J9" s="35"/>
      <c r="K9" s="35"/>
      <c r="L9" s="35"/>
      <c r="M9" s="35" t="s">
        <v>1001</v>
      </c>
    </row>
    <row r="10" spans="1:13">
      <c r="A10" s="4" t="s">
        <v>1002</v>
      </c>
      <c r="B10" s="5" t="s">
        <v>1003</v>
      </c>
      <c r="C10" s="7">
        <v>-39000</v>
      </c>
      <c r="D10" s="11">
        <v>-1581</v>
      </c>
      <c r="E10" s="11">
        <v>-2371.5</v>
      </c>
      <c r="F10" s="7">
        <v>-39000</v>
      </c>
      <c r="G10" s="7"/>
      <c r="H10" s="7"/>
      <c r="I10" s="11">
        <v>-39232.26</v>
      </c>
      <c r="J10" s="11">
        <v>-15053.28</v>
      </c>
      <c r="K10" s="11">
        <v>-33016.980000000003</v>
      </c>
      <c r="L10" s="8">
        <v>0</v>
      </c>
      <c r="M10" s="7"/>
    </row>
    <row r="11" spans="1:13">
      <c r="A11" s="4" t="s">
        <v>1004</v>
      </c>
      <c r="B11" s="5" t="s">
        <v>1005</v>
      </c>
      <c r="C11" s="7">
        <v>-14000</v>
      </c>
      <c r="D11" s="11">
        <v>-9200.2000000000007</v>
      </c>
      <c r="E11" s="11">
        <v>-13800.3</v>
      </c>
      <c r="F11" s="7">
        <v>-14000</v>
      </c>
      <c r="G11" s="7"/>
      <c r="H11" s="7"/>
      <c r="I11" s="11">
        <v>-18840.599999999999</v>
      </c>
      <c r="J11" s="11">
        <v>-17873</v>
      </c>
      <c r="K11" s="11">
        <v>-17565.23</v>
      </c>
      <c r="L11" s="8">
        <v>0</v>
      </c>
      <c r="M11" s="7"/>
    </row>
    <row r="12" spans="1:13">
      <c r="A12" s="4" t="s">
        <v>1006</v>
      </c>
      <c r="B12" s="5" t="s">
        <v>1007</v>
      </c>
      <c r="C12" s="7">
        <v>0</v>
      </c>
      <c r="D12" s="7"/>
      <c r="E12" s="11"/>
      <c r="F12" s="7">
        <v>-40000</v>
      </c>
      <c r="G12" s="7"/>
      <c r="H12" s="7"/>
      <c r="I12" s="11"/>
      <c r="J12" s="11">
        <v>-42432</v>
      </c>
      <c r="K12" s="11">
        <v>-25210.11</v>
      </c>
      <c r="L12" s="8">
        <v>0</v>
      </c>
      <c r="M12" s="7" t="s">
        <v>1008</v>
      </c>
    </row>
    <row r="13" spans="1:13">
      <c r="A13" s="4" t="s">
        <v>1009</v>
      </c>
      <c r="B13" s="5" t="s">
        <v>1010</v>
      </c>
      <c r="C13" s="7">
        <v>-210000</v>
      </c>
      <c r="D13" s="11">
        <v>-31673.8</v>
      </c>
      <c r="E13" s="11">
        <v>-47510.7</v>
      </c>
      <c r="F13" s="7">
        <v>-206000</v>
      </c>
      <c r="G13" s="11">
        <v>-167515</v>
      </c>
      <c r="H13" s="7"/>
      <c r="I13" s="11">
        <v>-190116.9</v>
      </c>
      <c r="J13" s="11">
        <v>-196746</v>
      </c>
      <c r="K13" s="11">
        <v>-234021.25</v>
      </c>
      <c r="L13" s="8">
        <v>0</v>
      </c>
      <c r="M13" s="7"/>
    </row>
    <row r="14" spans="1:13">
      <c r="A14" s="4" t="s">
        <v>1011</v>
      </c>
      <c r="B14" s="5" t="s">
        <v>1012</v>
      </c>
      <c r="C14" s="7">
        <v>-20000</v>
      </c>
      <c r="D14" s="7"/>
      <c r="E14" s="11"/>
      <c r="F14" s="7">
        <v>-70000</v>
      </c>
      <c r="G14" s="7"/>
      <c r="H14" s="7"/>
      <c r="I14" s="7"/>
      <c r="J14" s="11">
        <v>-67193.09</v>
      </c>
      <c r="K14" s="11">
        <v>-129694.94</v>
      </c>
      <c r="L14" s="8">
        <v>0</v>
      </c>
      <c r="M14" s="7"/>
    </row>
    <row r="15" spans="1:13">
      <c r="A15" s="4" t="s">
        <v>1013</v>
      </c>
      <c r="B15" s="5" t="s">
        <v>1014</v>
      </c>
      <c r="C15" s="7">
        <v>-30000</v>
      </c>
      <c r="D15" s="11">
        <v>-19500</v>
      </c>
      <c r="E15" s="11">
        <v>-29250</v>
      </c>
      <c r="F15" s="7">
        <v>-27000</v>
      </c>
      <c r="G15" s="11">
        <v>-21246.12</v>
      </c>
      <c r="H15" s="7"/>
      <c r="I15" s="11">
        <v>-27894.18</v>
      </c>
      <c r="J15" s="11">
        <v>-21748.18</v>
      </c>
      <c r="K15" s="11">
        <v>-27094.07</v>
      </c>
      <c r="L15" s="8">
        <v>0</v>
      </c>
      <c r="M15" s="7"/>
    </row>
    <row r="16" spans="1:13">
      <c r="A16" s="4" t="s">
        <v>1015</v>
      </c>
      <c r="B16" s="5" t="s">
        <v>1016</v>
      </c>
      <c r="C16" s="7">
        <v>-5000</v>
      </c>
      <c r="D16" s="11">
        <v>-4450</v>
      </c>
      <c r="E16" s="11">
        <v>-6675</v>
      </c>
      <c r="F16" s="7">
        <v>-5000</v>
      </c>
      <c r="G16" s="11">
        <v>-8265</v>
      </c>
      <c r="H16" s="7"/>
      <c r="I16" s="11">
        <v>-550</v>
      </c>
      <c r="J16" s="7"/>
      <c r="K16" s="7"/>
      <c r="L16" s="8">
        <v>0</v>
      </c>
      <c r="M16" s="7"/>
    </row>
    <row r="17" spans="1:13">
      <c r="A17" s="4" t="s">
        <v>1017</v>
      </c>
      <c r="B17" s="5" t="s">
        <v>1018</v>
      </c>
      <c r="C17" s="7">
        <v>-85000</v>
      </c>
      <c r="D17" s="11">
        <v>-8575.68</v>
      </c>
      <c r="E17" s="11">
        <v>-12863.52</v>
      </c>
      <c r="F17" s="7">
        <v>-75000</v>
      </c>
      <c r="G17" s="11">
        <v>-3000</v>
      </c>
      <c r="H17" s="7"/>
      <c r="I17" s="11">
        <v>-57807.64</v>
      </c>
      <c r="J17" s="11">
        <v>-2343.29</v>
      </c>
      <c r="K17" s="11">
        <v>-3.1</v>
      </c>
      <c r="L17" s="8">
        <v>0</v>
      </c>
      <c r="M17" s="7"/>
    </row>
    <row r="18" spans="1:13">
      <c r="A18" s="4" t="s">
        <v>1019</v>
      </c>
      <c r="B18" s="5" t="s">
        <v>1020</v>
      </c>
      <c r="C18" s="7">
        <v>-130000</v>
      </c>
      <c r="D18" s="7"/>
      <c r="E18" s="11"/>
      <c r="F18" s="7">
        <v>-130000</v>
      </c>
      <c r="G18" s="11">
        <v>-708</v>
      </c>
      <c r="H18" s="7"/>
      <c r="I18" s="11">
        <v>-697.95</v>
      </c>
      <c r="J18" s="11">
        <v>-23457.7</v>
      </c>
      <c r="K18" s="11">
        <v>-54097.95</v>
      </c>
      <c r="L18" s="8">
        <v>0</v>
      </c>
      <c r="M18" s="7"/>
    </row>
    <row r="19" spans="1:13">
      <c r="A19" s="4" t="s">
        <v>1021</v>
      </c>
      <c r="B19" s="5" t="s">
        <v>1022</v>
      </c>
      <c r="C19" s="7">
        <v>-125000</v>
      </c>
      <c r="D19" s="11">
        <v>-80574.28</v>
      </c>
      <c r="E19" s="11">
        <v>-120861.42</v>
      </c>
      <c r="F19" s="7">
        <v>-120000</v>
      </c>
      <c r="G19" s="11">
        <v>-31538.45</v>
      </c>
      <c r="H19" s="11">
        <v>-355.85</v>
      </c>
      <c r="I19" s="11">
        <v>-104284.26</v>
      </c>
      <c r="J19" s="11">
        <v>-110125.42</v>
      </c>
      <c r="K19" s="11">
        <v>-108362.48</v>
      </c>
      <c r="L19" s="8">
        <v>0</v>
      </c>
      <c r="M19" s="7"/>
    </row>
    <row r="20" spans="1:13">
      <c r="A20" s="4" t="s">
        <v>1023</v>
      </c>
      <c r="B20" s="5" t="s">
        <v>1024</v>
      </c>
      <c r="C20" s="7">
        <v>0</v>
      </c>
      <c r="D20" s="7"/>
      <c r="E20" s="11"/>
      <c r="F20" s="7">
        <v>-3500</v>
      </c>
      <c r="G20" s="7"/>
      <c r="H20" s="7"/>
      <c r="I20" s="11">
        <v>-1782.51</v>
      </c>
      <c r="J20" s="11">
        <v>-2205.36</v>
      </c>
      <c r="K20" s="11">
        <v>-1897</v>
      </c>
      <c r="L20" s="8">
        <v>0</v>
      </c>
      <c r="M20" s="7" t="s">
        <v>1025</v>
      </c>
    </row>
    <row r="21" spans="1:13">
      <c r="A21" s="4" t="s">
        <v>1026</v>
      </c>
      <c r="B21" s="5" t="s">
        <v>1027</v>
      </c>
      <c r="C21" s="7">
        <v>-15000</v>
      </c>
      <c r="D21" s="11">
        <v>-4404.32</v>
      </c>
      <c r="E21" s="11">
        <v>-6606.48</v>
      </c>
      <c r="F21" s="7">
        <v>-15000</v>
      </c>
      <c r="G21" s="11">
        <v>-14215.43</v>
      </c>
      <c r="H21" s="11">
        <v>-5095.45</v>
      </c>
      <c r="I21" s="11">
        <v>-18113.330000000002</v>
      </c>
      <c r="J21" s="11">
        <v>-25839.279999999999</v>
      </c>
      <c r="K21" s="11">
        <v>-13692.35</v>
      </c>
      <c r="L21" s="8">
        <v>0</v>
      </c>
      <c r="M21" s="7"/>
    </row>
    <row r="22" spans="1:13">
      <c r="A22" s="4" t="s">
        <v>1028</v>
      </c>
      <c r="B22" s="5" t="s">
        <v>1029</v>
      </c>
      <c r="C22" s="7">
        <v>-60000</v>
      </c>
      <c r="D22" s="11">
        <v>-2820.1</v>
      </c>
      <c r="E22" s="11">
        <v>-4230.1499999999996</v>
      </c>
      <c r="F22" s="7">
        <v>-60000</v>
      </c>
      <c r="G22" s="7"/>
      <c r="H22" s="11">
        <v>-1817</v>
      </c>
      <c r="I22" s="11">
        <v>-65662.600000000006</v>
      </c>
      <c r="J22" s="11">
        <v>-70628.7</v>
      </c>
      <c r="K22" s="11">
        <v>-51789.83</v>
      </c>
      <c r="L22" s="8">
        <v>0</v>
      </c>
      <c r="M22" s="7"/>
    </row>
    <row r="23" spans="1:13">
      <c r="A23" s="4" t="s">
        <v>1030</v>
      </c>
      <c r="B23" s="5" t="s">
        <v>1031</v>
      </c>
      <c r="C23" s="7">
        <v>3000</v>
      </c>
      <c r="D23" s="11">
        <v>1248.23</v>
      </c>
      <c r="E23" s="11">
        <v>1872.345</v>
      </c>
      <c r="F23" s="7">
        <v>2000</v>
      </c>
      <c r="G23" s="11">
        <v>447.38</v>
      </c>
      <c r="H23" s="11">
        <v>334.07</v>
      </c>
      <c r="I23" s="11">
        <v>1419.65</v>
      </c>
      <c r="J23" s="11">
        <v>3121.97</v>
      </c>
      <c r="K23" s="11">
        <v>1643.11</v>
      </c>
      <c r="L23" s="8">
        <v>0</v>
      </c>
      <c r="M23" s="7" t="s">
        <v>1032</v>
      </c>
    </row>
    <row r="24" spans="1:13">
      <c r="A24" s="4" t="s">
        <v>1033</v>
      </c>
      <c r="B24" s="5" t="s">
        <v>1034</v>
      </c>
      <c r="C24" s="7">
        <v>4000</v>
      </c>
      <c r="D24" s="11">
        <v>1303.5999999999999</v>
      </c>
      <c r="E24" s="11">
        <v>1955.4</v>
      </c>
      <c r="F24" s="7">
        <v>4000</v>
      </c>
      <c r="G24" s="11">
        <v>2674.4</v>
      </c>
      <c r="H24" s="11">
        <v>3656.8</v>
      </c>
      <c r="I24" s="11">
        <v>5006.1000000000004</v>
      </c>
      <c r="J24" s="11">
        <v>3294.4</v>
      </c>
      <c r="K24" s="11">
        <v>3374.4</v>
      </c>
      <c r="L24" s="8">
        <v>0</v>
      </c>
      <c r="M24" s="7"/>
    </row>
    <row r="25" spans="1:13">
      <c r="A25" s="4" t="s">
        <v>1035</v>
      </c>
      <c r="B25" s="5" t="s">
        <v>1036</v>
      </c>
      <c r="C25" s="7">
        <v>20000</v>
      </c>
      <c r="D25" s="11">
        <v>12513.43</v>
      </c>
      <c r="E25" s="11">
        <v>18770.145</v>
      </c>
      <c r="F25" s="7">
        <v>12000</v>
      </c>
      <c r="G25" s="11">
        <v>5540.67</v>
      </c>
      <c r="H25" s="11">
        <v>4306.34</v>
      </c>
      <c r="I25" s="11">
        <v>6132.29</v>
      </c>
      <c r="J25" s="11">
        <v>11201.69</v>
      </c>
      <c r="K25" s="11">
        <v>12612.65</v>
      </c>
      <c r="L25" s="8">
        <v>0</v>
      </c>
      <c r="M25" s="7" t="s">
        <v>1037</v>
      </c>
    </row>
    <row r="26" spans="1:13">
      <c r="A26" s="4" t="s">
        <v>1038</v>
      </c>
      <c r="B26" s="5" t="s">
        <v>1039</v>
      </c>
      <c r="C26" s="7">
        <v>12000</v>
      </c>
      <c r="D26" s="11">
        <v>4829.2</v>
      </c>
      <c r="E26" s="11">
        <v>7243.8</v>
      </c>
      <c r="F26" s="7">
        <v>7500</v>
      </c>
      <c r="G26" s="11">
        <v>1280.5</v>
      </c>
      <c r="H26" s="11">
        <v>35</v>
      </c>
      <c r="I26" s="11">
        <v>2497.35</v>
      </c>
      <c r="J26" s="11">
        <v>7428.73</v>
      </c>
      <c r="K26" s="11">
        <v>6242.48</v>
      </c>
      <c r="L26" s="8">
        <v>0</v>
      </c>
      <c r="M26" s="7" t="s">
        <v>1040</v>
      </c>
    </row>
    <row r="27" spans="1:13">
      <c r="A27" s="4" t="s">
        <v>1041</v>
      </c>
      <c r="B27" s="5" t="s">
        <v>1042</v>
      </c>
      <c r="C27" s="7">
        <v>8000</v>
      </c>
      <c r="D27" s="11">
        <v>4123.3999999999996</v>
      </c>
      <c r="E27" s="11">
        <v>6185.1</v>
      </c>
      <c r="F27" s="7">
        <v>6000</v>
      </c>
      <c r="G27" s="11">
        <v>6938.29</v>
      </c>
      <c r="H27" s="11">
        <v>5601.13</v>
      </c>
      <c r="I27" s="11">
        <v>4909.43</v>
      </c>
      <c r="J27" s="11">
        <v>4644.1099999999997</v>
      </c>
      <c r="K27" s="11">
        <v>735.13</v>
      </c>
      <c r="L27" s="8">
        <v>0</v>
      </c>
      <c r="M27" s="7" t="s">
        <v>1043</v>
      </c>
    </row>
    <row r="28" spans="1:13">
      <c r="A28" s="4" t="s">
        <v>1044</v>
      </c>
      <c r="B28" s="5" t="s">
        <v>1045</v>
      </c>
      <c r="C28" s="7">
        <v>7000</v>
      </c>
      <c r="D28" s="7"/>
      <c r="E28" s="11"/>
      <c r="F28" s="7">
        <v>7000</v>
      </c>
      <c r="G28" s="7"/>
      <c r="H28" s="7"/>
      <c r="I28" s="11">
        <v>2826.47</v>
      </c>
      <c r="J28" s="11">
        <v>600.5</v>
      </c>
      <c r="K28" s="11">
        <v>6895.88</v>
      </c>
      <c r="L28" s="8">
        <v>0</v>
      </c>
      <c r="M28" s="7"/>
    </row>
    <row r="29" spans="1:13">
      <c r="A29" s="4" t="s">
        <v>1046</v>
      </c>
      <c r="B29" s="5" t="s">
        <v>1047</v>
      </c>
      <c r="C29" s="7">
        <v>0</v>
      </c>
      <c r="D29" s="11">
        <v>279.92</v>
      </c>
      <c r="E29" s="11">
        <v>419.88</v>
      </c>
      <c r="F29" s="7"/>
      <c r="G29" s="7"/>
      <c r="H29" s="11">
        <v>-112</v>
      </c>
      <c r="I29" s="11">
        <v>1044.03</v>
      </c>
      <c r="J29" s="11">
        <v>13990.47</v>
      </c>
      <c r="K29" s="11">
        <v>40647.769999999997</v>
      </c>
      <c r="L29" s="8">
        <v>0</v>
      </c>
      <c r="M29" s="7"/>
    </row>
    <row r="30" spans="1:13">
      <c r="A30" s="4" t="s">
        <v>1048</v>
      </c>
      <c r="B30" s="5" t="s">
        <v>1049</v>
      </c>
      <c r="C30" s="7">
        <v>14000</v>
      </c>
      <c r="D30" s="11">
        <v>4754.8900000000003</v>
      </c>
      <c r="E30" s="11">
        <v>7132.335</v>
      </c>
      <c r="F30" s="7">
        <v>14000</v>
      </c>
      <c r="G30" s="7"/>
      <c r="H30" s="7"/>
      <c r="I30" s="11">
        <v>18840.599999999999</v>
      </c>
      <c r="J30" s="11">
        <v>17872.73</v>
      </c>
      <c r="K30" s="11">
        <v>17565.23</v>
      </c>
      <c r="L30" s="8">
        <v>0</v>
      </c>
      <c r="M30" s="7"/>
    </row>
    <row r="31" spans="1:13">
      <c r="A31" s="4" t="s">
        <v>1050</v>
      </c>
      <c r="B31" s="5" t="s">
        <v>1051</v>
      </c>
      <c r="C31" s="7">
        <v>2500</v>
      </c>
      <c r="D31" s="11">
        <v>1750</v>
      </c>
      <c r="E31" s="11">
        <v>2625</v>
      </c>
      <c r="F31" s="7">
        <v>1300</v>
      </c>
      <c r="G31" s="11">
        <v>57.62</v>
      </c>
      <c r="H31" s="7"/>
      <c r="I31" s="11">
        <v>1246.43</v>
      </c>
      <c r="J31" s="11">
        <v>3050.29</v>
      </c>
      <c r="K31" s="11">
        <v>1260.9100000000001</v>
      </c>
      <c r="L31" s="8">
        <v>0</v>
      </c>
      <c r="M31" s="7" t="s">
        <v>1052</v>
      </c>
    </row>
    <row r="32" spans="1:13">
      <c r="A32" s="4" t="s">
        <v>1053</v>
      </c>
      <c r="B32" s="5" t="s">
        <v>1054</v>
      </c>
      <c r="C32" s="7">
        <v>2000</v>
      </c>
      <c r="D32" s="11">
        <v>1807.16</v>
      </c>
      <c r="E32" s="11">
        <v>2710.74</v>
      </c>
      <c r="F32" s="7">
        <v>1600</v>
      </c>
      <c r="G32" s="11">
        <v>365.96</v>
      </c>
      <c r="H32" s="7"/>
      <c r="I32" s="11">
        <v>1415.82</v>
      </c>
      <c r="J32" s="11">
        <v>1310.06</v>
      </c>
      <c r="K32" s="11">
        <v>2725.91</v>
      </c>
      <c r="L32" s="8">
        <v>0</v>
      </c>
      <c r="M32" s="7"/>
    </row>
    <row r="33" spans="1:13">
      <c r="A33" s="4" t="s">
        <v>1055</v>
      </c>
      <c r="B33" s="5" t="s">
        <v>1056</v>
      </c>
      <c r="C33" s="7">
        <v>8000</v>
      </c>
      <c r="D33" s="11">
        <v>1669.69</v>
      </c>
      <c r="E33" s="11">
        <v>2504.5349999999999</v>
      </c>
      <c r="F33" s="7">
        <v>8000</v>
      </c>
      <c r="G33" s="7"/>
      <c r="H33" s="7"/>
      <c r="I33" s="11">
        <v>3562.02</v>
      </c>
      <c r="J33" s="11">
        <v>6890.49</v>
      </c>
      <c r="K33" s="11">
        <v>4485.7299999999996</v>
      </c>
      <c r="L33" s="8">
        <v>0</v>
      </c>
      <c r="M33" s="7"/>
    </row>
    <row r="34" spans="1:13">
      <c r="A34" s="4" t="s">
        <v>1057</v>
      </c>
      <c r="B34" s="5" t="s">
        <v>1058</v>
      </c>
      <c r="C34" s="7">
        <v>12000</v>
      </c>
      <c r="D34" s="11">
        <v>11142.68</v>
      </c>
      <c r="E34" s="11">
        <v>16714.02</v>
      </c>
      <c r="F34" s="7">
        <v>10000</v>
      </c>
      <c r="G34" s="11">
        <v>10801.98</v>
      </c>
      <c r="H34" s="7"/>
      <c r="I34" s="11">
        <v>9100</v>
      </c>
      <c r="J34" s="11">
        <v>10062.469999999999</v>
      </c>
      <c r="K34" s="11">
        <v>18368.849999999999</v>
      </c>
      <c r="L34" s="8">
        <v>0</v>
      </c>
      <c r="M34" s="7"/>
    </row>
    <row r="35" spans="1:13">
      <c r="A35" s="4" t="s">
        <v>1059</v>
      </c>
      <c r="B35" s="5" t="s">
        <v>1060</v>
      </c>
      <c r="C35" s="7">
        <v>40000</v>
      </c>
      <c r="D35" s="11">
        <v>39251.99</v>
      </c>
      <c r="E35" s="11">
        <v>58877.985000000001</v>
      </c>
      <c r="F35" s="7">
        <v>40000</v>
      </c>
      <c r="G35" s="11">
        <v>26713.58</v>
      </c>
      <c r="H35" s="11">
        <v>23536.45</v>
      </c>
      <c r="I35" s="11">
        <v>44089.72</v>
      </c>
      <c r="J35" s="11">
        <v>35129.51</v>
      </c>
      <c r="K35" s="11">
        <v>48208.62</v>
      </c>
      <c r="L35" s="8">
        <v>0</v>
      </c>
      <c r="M35" s="7"/>
    </row>
    <row r="36" spans="1:13">
      <c r="A36" s="4" t="s">
        <v>1061</v>
      </c>
      <c r="B36" s="5" t="s">
        <v>1062</v>
      </c>
      <c r="C36" s="7">
        <v>7000</v>
      </c>
      <c r="D36" s="11">
        <v>4425</v>
      </c>
      <c r="E36" s="11">
        <v>6637.5</v>
      </c>
      <c r="F36" s="7">
        <v>7000</v>
      </c>
      <c r="G36" s="7"/>
      <c r="H36" s="7"/>
      <c r="I36" s="11">
        <v>1137.33</v>
      </c>
      <c r="J36" s="11">
        <v>11072.47</v>
      </c>
      <c r="K36" s="11">
        <v>5467.25</v>
      </c>
      <c r="L36" s="8">
        <v>0</v>
      </c>
      <c r="M36" s="7"/>
    </row>
    <row r="37" spans="1:13">
      <c r="A37" s="4" t="s">
        <v>1063</v>
      </c>
      <c r="B37" s="5" t="s">
        <v>1064</v>
      </c>
      <c r="C37" s="7">
        <v>0</v>
      </c>
      <c r="D37" s="7"/>
      <c r="E37" s="11"/>
      <c r="F37" s="7">
        <v>200</v>
      </c>
      <c r="G37" s="11">
        <v>750</v>
      </c>
      <c r="H37" s="7"/>
      <c r="I37" s="7"/>
      <c r="J37" s="11">
        <v>5406.5</v>
      </c>
      <c r="K37" s="11">
        <v>4885</v>
      </c>
      <c r="L37" s="8">
        <v>0</v>
      </c>
      <c r="M37" s="7"/>
    </row>
    <row r="38" spans="1:13">
      <c r="A38" s="4" t="s">
        <v>1065</v>
      </c>
      <c r="B38" s="5" t="s">
        <v>1066</v>
      </c>
      <c r="C38" s="7">
        <v>6000</v>
      </c>
      <c r="D38" s="11">
        <v>4235</v>
      </c>
      <c r="E38" s="11">
        <v>6352.5</v>
      </c>
      <c r="F38" s="7">
        <v>3000</v>
      </c>
      <c r="G38" s="11">
        <v>37027.94</v>
      </c>
      <c r="H38" s="11">
        <v>1858.18</v>
      </c>
      <c r="I38" s="11">
        <v>2175</v>
      </c>
      <c r="J38" s="11">
        <v>9894</v>
      </c>
      <c r="K38" s="11">
        <v>5805</v>
      </c>
      <c r="L38" s="8">
        <v>0</v>
      </c>
      <c r="M38" s="7" t="s">
        <v>1067</v>
      </c>
    </row>
    <row r="39" spans="1:13">
      <c r="A39" s="4" t="s">
        <v>1068</v>
      </c>
      <c r="B39" s="5" t="s">
        <v>1069</v>
      </c>
      <c r="C39" s="7">
        <v>75000</v>
      </c>
      <c r="D39" s="11">
        <v>71190.55</v>
      </c>
      <c r="E39" s="11">
        <v>106785.825</v>
      </c>
      <c r="F39" s="7">
        <v>70000</v>
      </c>
      <c r="G39" s="11">
        <v>4515.45</v>
      </c>
      <c r="H39" s="7"/>
      <c r="I39" s="11">
        <v>50660.9</v>
      </c>
      <c r="J39" s="11">
        <v>62899</v>
      </c>
      <c r="K39" s="11">
        <v>53378.57</v>
      </c>
      <c r="L39" s="8">
        <v>0</v>
      </c>
      <c r="M39" s="7" t="s">
        <v>1070</v>
      </c>
    </row>
    <row r="40" spans="1:13">
      <c r="A40" s="4" t="s">
        <v>1071</v>
      </c>
      <c r="B40" s="5" t="s">
        <v>1072</v>
      </c>
      <c r="C40" s="7">
        <v>5000</v>
      </c>
      <c r="D40" s="11">
        <v>5484.96</v>
      </c>
      <c r="E40" s="11">
        <v>8227.44</v>
      </c>
      <c r="F40" s="7">
        <v>4000</v>
      </c>
      <c r="G40" s="11">
        <v>11198.64</v>
      </c>
      <c r="H40" s="7"/>
      <c r="I40" s="11">
        <v>9932</v>
      </c>
      <c r="J40" s="11">
        <v>3921.48</v>
      </c>
      <c r="K40" s="11">
        <v>7442.6</v>
      </c>
      <c r="L40" s="8">
        <v>0</v>
      </c>
      <c r="M40" s="7"/>
    </row>
    <row r="41" spans="1:13">
      <c r="A41" s="4" t="s">
        <v>1073</v>
      </c>
      <c r="B41" s="5" t="s">
        <v>1074</v>
      </c>
      <c r="C41" s="7">
        <v>60000</v>
      </c>
      <c r="D41" s="11">
        <v>43657.81</v>
      </c>
      <c r="E41" s="11">
        <v>65486.714999999997</v>
      </c>
      <c r="F41" s="7">
        <v>60000</v>
      </c>
      <c r="G41" s="11">
        <v>20403.13</v>
      </c>
      <c r="H41" s="7"/>
      <c r="I41" s="11">
        <v>43144.6</v>
      </c>
      <c r="J41" s="11">
        <v>66801.7</v>
      </c>
      <c r="K41" s="11">
        <v>71657.919999999998</v>
      </c>
      <c r="L41" s="8">
        <v>0</v>
      </c>
      <c r="M41" s="7"/>
    </row>
    <row r="42" spans="1:13">
      <c r="A42" s="4" t="s">
        <v>1075</v>
      </c>
      <c r="B42" s="5" t="s">
        <v>1076</v>
      </c>
      <c r="C42" s="7">
        <v>0</v>
      </c>
      <c r="D42" s="7"/>
      <c r="E42" s="11"/>
      <c r="F42" s="7">
        <v>40000</v>
      </c>
      <c r="G42" s="7"/>
      <c r="H42" s="7"/>
      <c r="I42" s="11">
        <v>21475.35</v>
      </c>
      <c r="J42" s="11">
        <v>13599.69</v>
      </c>
      <c r="K42" s="11">
        <v>22973.37</v>
      </c>
      <c r="L42" s="8">
        <v>0</v>
      </c>
      <c r="M42" s="7" t="s">
        <v>1077</v>
      </c>
    </row>
    <row r="43" spans="1:13">
      <c r="A43" s="4" t="s">
        <v>1078</v>
      </c>
      <c r="B43" s="5" t="s">
        <v>1012</v>
      </c>
      <c r="C43" s="7">
        <v>50000</v>
      </c>
      <c r="D43" s="7"/>
      <c r="E43" s="11"/>
      <c r="F43" s="7">
        <v>70000</v>
      </c>
      <c r="G43" s="7"/>
      <c r="H43" s="7"/>
      <c r="I43" s="7"/>
      <c r="J43" s="11">
        <v>76780.55</v>
      </c>
      <c r="K43" s="11">
        <v>234715.9</v>
      </c>
      <c r="L43" s="8">
        <v>0</v>
      </c>
      <c r="M43" s="7"/>
    </row>
    <row r="44" spans="1:13">
      <c r="A44" s="4" t="s">
        <v>1079</v>
      </c>
      <c r="B44" s="5" t="s">
        <v>1080</v>
      </c>
      <c r="C44" s="7">
        <v>70000</v>
      </c>
      <c r="D44" s="7"/>
      <c r="E44" s="11"/>
      <c r="F44" s="7">
        <v>60000</v>
      </c>
      <c r="G44" s="7"/>
      <c r="H44" s="11">
        <v>-3810</v>
      </c>
      <c r="I44" s="11">
        <v>13027.01</v>
      </c>
      <c r="J44" s="11">
        <v>40011.07</v>
      </c>
      <c r="K44" s="11">
        <v>59483.68</v>
      </c>
      <c r="L44" s="8">
        <v>0</v>
      </c>
      <c r="M44" s="7" t="s">
        <v>1081</v>
      </c>
    </row>
    <row r="45" spans="1:13">
      <c r="A45" s="4" t="s">
        <v>1082</v>
      </c>
      <c r="B45" s="5" t="s">
        <v>1029</v>
      </c>
      <c r="C45" s="7">
        <v>57000</v>
      </c>
      <c r="D45" s="11">
        <v>451.34</v>
      </c>
      <c r="E45" s="11">
        <v>677.01</v>
      </c>
      <c r="F45" s="7">
        <v>57000</v>
      </c>
      <c r="G45" s="7"/>
      <c r="H45" s="11">
        <v>1508.18</v>
      </c>
      <c r="I45" s="11">
        <v>53236.34</v>
      </c>
      <c r="J45" s="11">
        <v>69281.8</v>
      </c>
      <c r="K45" s="11">
        <v>70192.100000000006</v>
      </c>
      <c r="L45" s="8">
        <v>0</v>
      </c>
      <c r="M45" s="7"/>
    </row>
    <row r="46" spans="1:13">
      <c r="A46" s="4" t="s">
        <v>1083</v>
      </c>
      <c r="B46" s="5" t="s">
        <v>1084</v>
      </c>
      <c r="C46" s="7">
        <v>2500</v>
      </c>
      <c r="D46" s="7"/>
      <c r="E46" s="11"/>
      <c r="F46" s="7">
        <v>1000</v>
      </c>
      <c r="G46" s="7"/>
      <c r="H46" s="11">
        <v>197.44</v>
      </c>
      <c r="I46" s="11">
        <v>928.1</v>
      </c>
      <c r="J46" s="11">
        <v>2060.2399999999998</v>
      </c>
      <c r="K46" s="11">
        <v>800</v>
      </c>
      <c r="L46" s="8">
        <v>0</v>
      </c>
      <c r="M46" s="7" t="s">
        <v>1085</v>
      </c>
    </row>
    <row r="47" spans="1:13">
      <c r="A47" s="4" t="s">
        <v>1086</v>
      </c>
      <c r="B47" s="5" t="s">
        <v>1087</v>
      </c>
      <c r="C47" s="7">
        <v>20000</v>
      </c>
      <c r="D47" s="11">
        <v>5680.32</v>
      </c>
      <c r="E47" s="11">
        <v>8520.48</v>
      </c>
      <c r="F47" s="7">
        <v>18000</v>
      </c>
      <c r="G47" s="11">
        <v>7288.61</v>
      </c>
      <c r="H47" s="11">
        <v>8363.68</v>
      </c>
      <c r="I47" s="11">
        <v>8403.84</v>
      </c>
      <c r="J47" s="11">
        <v>21201.5</v>
      </c>
      <c r="K47" s="11">
        <v>20642.64</v>
      </c>
      <c r="L47" s="8">
        <v>0</v>
      </c>
      <c r="M47" s="7" t="s">
        <v>1088</v>
      </c>
    </row>
    <row r="48" spans="1:13">
      <c r="A48" s="4" t="s">
        <v>1089</v>
      </c>
      <c r="B48" s="5" t="s">
        <v>1090</v>
      </c>
      <c r="C48" s="7">
        <v>15000</v>
      </c>
      <c r="D48" s="7"/>
      <c r="E48" s="11"/>
      <c r="F48" s="7">
        <v>15000</v>
      </c>
      <c r="G48" s="7"/>
      <c r="H48" s="11">
        <v>-450</v>
      </c>
      <c r="I48" s="11">
        <v>12722.4</v>
      </c>
      <c r="J48" s="11">
        <v>11132.1</v>
      </c>
      <c r="K48" s="11">
        <v>4890.58</v>
      </c>
      <c r="L48" s="8">
        <v>0</v>
      </c>
      <c r="M48" s="7" t="s">
        <v>1091</v>
      </c>
    </row>
    <row r="49" spans="1:13">
      <c r="A49" s="4" t="s">
        <v>1092</v>
      </c>
      <c r="B49" s="5" t="s">
        <v>1093</v>
      </c>
      <c r="C49" s="7">
        <v>150000</v>
      </c>
      <c r="D49" s="11">
        <v>29917.4</v>
      </c>
      <c r="E49" s="11">
        <v>44876.1</v>
      </c>
      <c r="F49" s="7">
        <v>80000</v>
      </c>
      <c r="G49" s="11">
        <v>13595.51</v>
      </c>
      <c r="H49" s="11">
        <v>3157.49</v>
      </c>
      <c r="I49" s="11">
        <v>110267.27</v>
      </c>
      <c r="J49" s="11">
        <v>44646.58</v>
      </c>
      <c r="K49" s="11">
        <v>34729.440000000002</v>
      </c>
      <c r="L49" s="8">
        <v>0</v>
      </c>
      <c r="M49" s="7"/>
    </row>
    <row r="50" spans="1:13">
      <c r="A50" s="4" t="s">
        <v>1094</v>
      </c>
      <c r="B50" s="5" t="s">
        <v>1095</v>
      </c>
      <c r="C50" s="7">
        <v>160000</v>
      </c>
      <c r="D50" s="11"/>
      <c r="E50" s="11"/>
      <c r="F50" s="7">
        <v>160000</v>
      </c>
      <c r="G50" s="11">
        <v>7176.11</v>
      </c>
      <c r="H50" s="11">
        <v>4772.97</v>
      </c>
      <c r="I50" s="11">
        <v>1602.26</v>
      </c>
      <c r="J50" s="11">
        <v>93596.27</v>
      </c>
      <c r="K50" s="11">
        <v>63524.19</v>
      </c>
      <c r="L50" s="8">
        <v>0</v>
      </c>
      <c r="M50" s="7"/>
    </row>
    <row r="51" spans="1:13">
      <c r="A51" s="4" t="s">
        <v>1096</v>
      </c>
      <c r="B51" s="5" t="s">
        <v>1097</v>
      </c>
      <c r="C51" s="7">
        <v>22500</v>
      </c>
      <c r="D51" s="11">
        <v>4640.45</v>
      </c>
      <c r="E51" s="11">
        <v>6960.6750000000002</v>
      </c>
      <c r="F51" s="7">
        <v>15000</v>
      </c>
      <c r="G51" s="11">
        <v>723</v>
      </c>
      <c r="H51" s="11">
        <v>895.59</v>
      </c>
      <c r="I51" s="11">
        <v>3677.5</v>
      </c>
      <c r="J51" s="11">
        <v>6650.48</v>
      </c>
      <c r="K51" s="11">
        <v>18541.439999999999</v>
      </c>
      <c r="L51" s="8">
        <v>0</v>
      </c>
      <c r="M51" s="7" t="s">
        <v>1098</v>
      </c>
    </row>
    <row r="52" spans="1:13">
      <c r="A52" s="4" t="s">
        <v>1099</v>
      </c>
      <c r="B52" s="5" t="s">
        <v>1100</v>
      </c>
      <c r="C52" s="7">
        <v>15000</v>
      </c>
      <c r="D52" s="11">
        <v>8991.24</v>
      </c>
      <c r="E52" s="11">
        <v>13486.86</v>
      </c>
      <c r="F52" s="7">
        <v>7500</v>
      </c>
      <c r="G52" s="11">
        <v>2049.37</v>
      </c>
      <c r="H52" s="11">
        <v>1159.25</v>
      </c>
      <c r="I52" s="11">
        <v>5062.5600000000004</v>
      </c>
      <c r="J52" s="11">
        <v>11219.38</v>
      </c>
      <c r="K52" s="11">
        <v>7996.27</v>
      </c>
      <c r="L52" s="8">
        <v>0</v>
      </c>
      <c r="M52" s="7" t="s">
        <v>1101</v>
      </c>
    </row>
    <row r="53" spans="1:13">
      <c r="A53" s="4" t="s">
        <v>1102</v>
      </c>
      <c r="B53" s="5" t="s">
        <v>1103</v>
      </c>
      <c r="C53" s="7">
        <v>10000</v>
      </c>
      <c r="D53" s="11">
        <v>1208.02</v>
      </c>
      <c r="E53" s="11">
        <v>1812.03</v>
      </c>
      <c r="F53" s="7">
        <v>7000</v>
      </c>
      <c r="G53" s="11">
        <v>410.35</v>
      </c>
      <c r="H53" s="11">
        <v>444.88</v>
      </c>
      <c r="I53" s="11">
        <v>2524.44</v>
      </c>
      <c r="J53" s="11">
        <v>4601.3599999999997</v>
      </c>
      <c r="K53" s="11">
        <v>1977.84</v>
      </c>
      <c r="L53" s="8">
        <v>0</v>
      </c>
      <c r="M53" s="7" t="s">
        <v>1104</v>
      </c>
    </row>
    <row r="54" spans="1:13">
      <c r="A54" s="4" t="s">
        <v>1105</v>
      </c>
      <c r="B54" s="5" t="s">
        <v>1106</v>
      </c>
      <c r="C54" s="7">
        <v>400000</v>
      </c>
      <c r="D54" s="11">
        <v>266700.05</v>
      </c>
      <c r="E54" s="11">
        <v>400050.07500000001</v>
      </c>
      <c r="F54" s="7">
        <v>400000</v>
      </c>
      <c r="G54" s="11">
        <v>207681.3</v>
      </c>
      <c r="H54" s="11">
        <v>250759.36</v>
      </c>
      <c r="I54" s="11">
        <v>330049.17</v>
      </c>
      <c r="J54" s="11">
        <v>383200.59</v>
      </c>
      <c r="K54" s="11">
        <v>321380.40000000002</v>
      </c>
      <c r="L54" s="8">
        <v>0</v>
      </c>
      <c r="M54" s="7"/>
    </row>
    <row r="55" spans="1:13">
      <c r="A55" s="4" t="s">
        <v>1107</v>
      </c>
      <c r="B55" s="5" t="s">
        <v>1108</v>
      </c>
      <c r="C55" s="7"/>
      <c r="D55" s="7"/>
      <c r="E55" s="11"/>
      <c r="F55" s="7"/>
      <c r="G55" s="11">
        <v>-17677.41</v>
      </c>
      <c r="H55" s="11">
        <v>-85127.53</v>
      </c>
      <c r="I55" s="7"/>
      <c r="J55" s="7"/>
      <c r="K55" s="7"/>
      <c r="L55" s="8">
        <v>0</v>
      </c>
      <c r="M55" s="7"/>
    </row>
    <row r="56" spans="1:13">
      <c r="A56" s="4" t="s">
        <v>1109</v>
      </c>
      <c r="B56" s="5" t="s">
        <v>1110</v>
      </c>
      <c r="C56" s="7">
        <v>40000</v>
      </c>
      <c r="D56" s="11">
        <v>22062.61</v>
      </c>
      <c r="E56" s="11">
        <v>33093.915000000001</v>
      </c>
      <c r="F56" s="7">
        <v>40000</v>
      </c>
      <c r="G56" s="11">
        <v>17618.57</v>
      </c>
      <c r="H56" s="11">
        <v>20124.04</v>
      </c>
      <c r="I56" s="11">
        <v>29620.69</v>
      </c>
      <c r="J56" s="11">
        <v>38510.71</v>
      </c>
      <c r="K56" s="11">
        <v>33179.230000000003</v>
      </c>
      <c r="L56" s="8">
        <v>0</v>
      </c>
      <c r="M56" s="7"/>
    </row>
    <row r="57" spans="1:13">
      <c r="A57" s="4" t="s">
        <v>1111</v>
      </c>
      <c r="B57" s="5" t="s">
        <v>1112</v>
      </c>
      <c r="C57" s="7">
        <v>8000</v>
      </c>
      <c r="D57" s="11">
        <v>2874.55</v>
      </c>
      <c r="E57" s="11">
        <v>4311.8249999999998</v>
      </c>
      <c r="F57" s="7">
        <v>8000</v>
      </c>
      <c r="G57" s="11">
        <v>108</v>
      </c>
      <c r="H57" s="11">
        <v>230.91</v>
      </c>
      <c r="I57" s="11">
        <v>200.6</v>
      </c>
      <c r="J57" s="11">
        <v>5817.29</v>
      </c>
      <c r="K57" s="11">
        <v>12658.37</v>
      </c>
      <c r="L57" s="8">
        <v>0</v>
      </c>
      <c r="M57" s="7"/>
    </row>
    <row r="58" spans="1:13">
      <c r="A58" s="4" t="s">
        <v>1113</v>
      </c>
      <c r="B58" s="5" t="s">
        <v>1114</v>
      </c>
      <c r="C58" s="7">
        <v>12500</v>
      </c>
      <c r="D58" s="11">
        <v>10385.94</v>
      </c>
      <c r="E58" s="11">
        <v>15578.91</v>
      </c>
      <c r="F58" s="7">
        <v>12500</v>
      </c>
      <c r="G58" s="11">
        <v>22044.12</v>
      </c>
      <c r="H58" s="11">
        <v>24725.94</v>
      </c>
      <c r="I58" s="11">
        <v>25387.63</v>
      </c>
      <c r="J58" s="11">
        <v>21604.13</v>
      </c>
      <c r="K58" s="11">
        <v>21685.13</v>
      </c>
      <c r="L58" s="8">
        <v>0</v>
      </c>
      <c r="M58" s="7"/>
    </row>
    <row r="59" spans="1:13">
      <c r="A59" s="4" t="s">
        <v>1115</v>
      </c>
      <c r="B59" s="5" t="s">
        <v>1116</v>
      </c>
      <c r="C59" s="7">
        <v>40000</v>
      </c>
      <c r="D59" s="11">
        <v>20013.52</v>
      </c>
      <c r="E59" s="11">
        <v>30020.28</v>
      </c>
      <c r="F59" s="7">
        <v>40000</v>
      </c>
      <c r="G59" s="11">
        <v>2788.4</v>
      </c>
      <c r="H59" s="11">
        <v>1775.53</v>
      </c>
      <c r="I59" s="11">
        <v>14778.67</v>
      </c>
      <c r="J59" s="11">
        <v>35240.480000000003</v>
      </c>
      <c r="K59" s="11">
        <v>39352.49</v>
      </c>
      <c r="L59" s="8">
        <v>0</v>
      </c>
      <c r="M59" s="7"/>
    </row>
    <row r="60" spans="1:13">
      <c r="A60" s="30"/>
      <c r="B60" s="31" t="s">
        <v>1117</v>
      </c>
      <c r="C60" s="32">
        <v>30000</v>
      </c>
      <c r="D60" s="33"/>
      <c r="E60" s="33"/>
      <c r="F60" s="32"/>
      <c r="G60" s="33"/>
      <c r="H60" s="33"/>
      <c r="I60" s="33"/>
      <c r="J60" s="33"/>
      <c r="K60" s="33"/>
      <c r="L60" s="34"/>
      <c r="M60" s="32" t="s">
        <v>1001</v>
      </c>
    </row>
    <row r="61" spans="1:13">
      <c r="A61" s="4"/>
      <c r="B61" s="5"/>
      <c r="C61" s="12"/>
      <c r="D61" s="12"/>
      <c r="E61" s="12"/>
      <c r="F61" s="7"/>
      <c r="G61" s="12"/>
      <c r="H61" s="12"/>
      <c r="I61" s="12"/>
      <c r="J61" s="12"/>
      <c r="K61" s="12"/>
      <c r="L61" s="12"/>
      <c r="M61" s="12"/>
    </row>
    <row r="62" spans="1:13">
      <c r="A62" s="4"/>
      <c r="B62" s="5" t="s">
        <v>36</v>
      </c>
      <c r="C62" s="7">
        <f>SUM(C9:C60)</f>
        <v>649000</v>
      </c>
      <c r="D62" s="11">
        <v>423813.57</v>
      </c>
      <c r="E62" s="11">
        <v>635720.35499999998</v>
      </c>
      <c r="F62" s="15">
        <v>484100</v>
      </c>
      <c r="G62" s="11">
        <v>146033.47</v>
      </c>
      <c r="H62" s="11">
        <v>261409</v>
      </c>
      <c r="I62" s="11">
        <v>317711.53999999998</v>
      </c>
      <c r="J62" s="11">
        <v>551547.22</v>
      </c>
      <c r="K62" s="11">
        <v>564629.55000000005</v>
      </c>
      <c r="L62" s="8">
        <v>0</v>
      </c>
      <c r="M62" s="7"/>
    </row>
    <row r="63" spans="1:13">
      <c r="A63" s="9"/>
      <c r="B63" s="9"/>
      <c r="C63" s="10"/>
      <c r="D63" s="10"/>
      <c r="E63" s="10"/>
      <c r="F63" s="7"/>
      <c r="G63" s="10"/>
      <c r="H63" s="10"/>
      <c r="I63" s="10"/>
      <c r="J63" s="10"/>
      <c r="K63" s="10"/>
      <c r="L63" s="10"/>
      <c r="M63" s="10"/>
    </row>
    <row r="64" spans="1:13">
      <c r="A64" s="5"/>
      <c r="B64" s="5"/>
      <c r="C64" s="7"/>
      <c r="D64" s="7"/>
      <c r="E64" s="7"/>
      <c r="F64" s="10"/>
      <c r="G64" s="7"/>
      <c r="H64" s="7"/>
      <c r="I64" s="7"/>
      <c r="J64" s="7"/>
      <c r="K64" s="7"/>
      <c r="L64" s="7"/>
      <c r="M64" s="7"/>
    </row>
    <row r="65" spans="1:13">
      <c r="A65" s="5"/>
      <c r="B65" s="5"/>
      <c r="C65" s="7"/>
      <c r="D65" s="7"/>
      <c r="E65" s="7"/>
      <c r="F65" s="7"/>
      <c r="G65" s="7"/>
      <c r="H65" s="7"/>
      <c r="I65" s="7"/>
      <c r="J65" s="7"/>
      <c r="K65" s="7"/>
      <c r="L65" s="7"/>
      <c r="M65" s="7"/>
    </row>
    <row r="66" spans="1:13">
      <c r="A66" s="5"/>
      <c r="B66" s="5"/>
      <c r="C66" s="7"/>
      <c r="D66" s="7"/>
      <c r="E66" s="7"/>
      <c r="F66" s="7"/>
      <c r="G66" s="7"/>
      <c r="H66" s="7"/>
      <c r="I66" s="7"/>
      <c r="J66" s="7"/>
      <c r="K66" s="7"/>
      <c r="L66" s="7"/>
      <c r="M66" s="7"/>
    </row>
    <row r="67" spans="1:13">
      <c r="A67" s="5"/>
      <c r="B67" s="5"/>
      <c r="C67" s="7"/>
      <c r="D67" s="7"/>
      <c r="E67" s="7"/>
      <c r="F67" s="7"/>
      <c r="G67" s="7"/>
      <c r="H67" s="7"/>
      <c r="I67" s="7"/>
      <c r="J67" s="7"/>
      <c r="K67" s="7"/>
      <c r="L67" s="7"/>
      <c r="M67" s="7"/>
    </row>
    <row r="68" spans="1:13">
      <c r="A68" s="5"/>
      <c r="B68" s="5"/>
      <c r="C68" s="7"/>
      <c r="D68" s="7"/>
      <c r="E68" s="7"/>
      <c r="F68" s="7"/>
      <c r="G68" s="7"/>
      <c r="H68" s="7"/>
      <c r="I68" s="7"/>
      <c r="J68" s="7"/>
      <c r="K68" s="7"/>
      <c r="L68" s="7"/>
      <c r="M68" s="7"/>
    </row>
    <row r="69" spans="1:13">
      <c r="A69" s="5"/>
      <c r="B69" s="5"/>
      <c r="C69" s="7"/>
      <c r="D69" s="7"/>
      <c r="E69" s="7"/>
      <c r="F69" s="7"/>
      <c r="G69" s="7"/>
      <c r="H69" s="7"/>
      <c r="I69" s="7"/>
      <c r="J69" s="7"/>
      <c r="K69" s="7"/>
      <c r="L69" s="7"/>
      <c r="M69" s="7"/>
    </row>
    <row r="70" spans="1:13">
      <c r="A70" s="5"/>
      <c r="B70" s="5"/>
      <c r="C70" s="7"/>
      <c r="D70" s="7"/>
      <c r="E70" s="7"/>
      <c r="F70" s="7"/>
      <c r="G70" s="7"/>
      <c r="H70" s="7"/>
      <c r="I70" s="7"/>
      <c r="J70" s="7"/>
      <c r="K70" s="7"/>
      <c r="L70" s="7"/>
      <c r="M70" s="7"/>
    </row>
    <row r="71" spans="1:13">
      <c r="A71" s="5"/>
      <c r="B71" s="5"/>
      <c r="C71" s="7"/>
      <c r="D71" s="7"/>
      <c r="E71" s="7"/>
      <c r="F71" s="7"/>
      <c r="G71" s="7"/>
      <c r="H71" s="7"/>
      <c r="I71" s="7"/>
      <c r="J71" s="7"/>
      <c r="K71" s="7"/>
      <c r="L71" s="7"/>
      <c r="M71" s="7"/>
    </row>
    <row r="72" spans="1:13">
      <c r="A72" s="5"/>
      <c r="B72" s="5"/>
      <c r="C72" s="7"/>
      <c r="D72" s="7"/>
      <c r="E72" s="7"/>
      <c r="F72" s="7"/>
      <c r="G72" s="7"/>
      <c r="H72" s="7"/>
      <c r="I72" s="7"/>
      <c r="J72" s="7"/>
      <c r="K72" s="7"/>
      <c r="L72" s="7"/>
      <c r="M72" s="7"/>
    </row>
    <row r="73" spans="1:13">
      <c r="A73" s="5"/>
      <c r="B73" s="5"/>
      <c r="C73" s="7"/>
      <c r="D73" s="7"/>
      <c r="E73" s="7"/>
      <c r="F73" s="7"/>
      <c r="G73" s="7"/>
      <c r="H73" s="7"/>
      <c r="I73" s="7"/>
      <c r="J73" s="7"/>
      <c r="K73" s="7"/>
      <c r="L73" s="7"/>
      <c r="M73" s="7"/>
    </row>
    <row r="74" spans="1:13">
      <c r="A74" s="5"/>
      <c r="B74" s="5"/>
      <c r="C74" s="7"/>
      <c r="D74" s="7"/>
      <c r="E74" s="7"/>
      <c r="F74" s="7"/>
      <c r="G74" s="7"/>
      <c r="H74" s="7"/>
      <c r="I74" s="7"/>
      <c r="J74" s="7"/>
      <c r="K74" s="7"/>
      <c r="L74" s="7"/>
      <c r="M74" s="7"/>
    </row>
    <row r="75" spans="1:13">
      <c r="A75" s="5"/>
      <c r="B75" s="5"/>
      <c r="C75" s="7"/>
      <c r="D75" s="7"/>
      <c r="E75" s="7"/>
      <c r="F75" s="7"/>
      <c r="G75" s="7"/>
      <c r="H75" s="7"/>
      <c r="I75" s="7"/>
      <c r="J75" s="7"/>
      <c r="K75" s="7"/>
      <c r="L75" s="7"/>
      <c r="M75" s="7"/>
    </row>
    <row r="76" spans="1:13">
      <c r="A76" s="5"/>
      <c r="B76" s="5"/>
      <c r="C76" s="7"/>
      <c r="D76" s="7"/>
      <c r="E76" s="7"/>
      <c r="F76" s="7"/>
      <c r="G76" s="7"/>
      <c r="H76" s="7"/>
      <c r="I76" s="7"/>
      <c r="J76" s="7"/>
      <c r="K76" s="7"/>
      <c r="L76" s="7"/>
      <c r="M76" s="7"/>
    </row>
    <row r="77" spans="1:13">
      <c r="A77" s="5"/>
      <c r="B77" s="5"/>
      <c r="C77" s="7"/>
      <c r="D77" s="7"/>
      <c r="E77" s="7"/>
      <c r="F77" s="7"/>
      <c r="G77" s="7"/>
      <c r="H77" s="7"/>
      <c r="I77" s="7"/>
      <c r="J77" s="7"/>
      <c r="K77" s="7"/>
      <c r="L77" s="7"/>
      <c r="M77" s="7"/>
    </row>
    <row r="78" spans="1:13">
      <c r="A78" s="5"/>
      <c r="B78" s="5"/>
      <c r="C78" s="7"/>
      <c r="D78" s="7"/>
      <c r="E78" s="7"/>
      <c r="F78" s="7"/>
      <c r="G78" s="7"/>
      <c r="H78" s="7"/>
      <c r="I78" s="7"/>
      <c r="J78" s="7"/>
      <c r="K78" s="7"/>
      <c r="L78" s="7"/>
      <c r="M78" s="7"/>
    </row>
    <row r="79" spans="1:13">
      <c r="A79" s="5"/>
      <c r="B79" s="5"/>
      <c r="C79" s="7"/>
      <c r="D79" s="7"/>
      <c r="E79" s="7"/>
      <c r="F79" s="7"/>
      <c r="G79" s="7"/>
      <c r="H79" s="7"/>
      <c r="I79" s="7"/>
      <c r="J79" s="7"/>
      <c r="K79" s="7"/>
      <c r="L79" s="7"/>
      <c r="M79" s="7"/>
    </row>
    <row r="80" spans="1:13">
      <c r="A80" s="5"/>
      <c r="B80" s="5"/>
      <c r="C80" s="7"/>
      <c r="D80" s="7"/>
      <c r="E80" s="7"/>
      <c r="F80" s="7"/>
      <c r="G80" s="7"/>
      <c r="H80" s="7"/>
      <c r="I80" s="7"/>
      <c r="J80" s="7"/>
      <c r="K80" s="7"/>
      <c r="L80" s="7"/>
      <c r="M80" s="7"/>
    </row>
    <row r="81" spans="1:13">
      <c r="A81" s="5"/>
      <c r="B81" s="5"/>
      <c r="C81" s="7"/>
      <c r="D81" s="7"/>
      <c r="E81" s="7"/>
      <c r="F81" s="7"/>
      <c r="G81" s="7"/>
      <c r="H81" s="7"/>
      <c r="I81" s="7"/>
      <c r="J81" s="7"/>
      <c r="K81" s="7"/>
      <c r="L81" s="7"/>
      <c r="M81" s="7"/>
    </row>
    <row r="82" spans="1:13">
      <c r="A82" s="5"/>
      <c r="B82" s="5"/>
      <c r="C82" s="7"/>
      <c r="D82" s="7"/>
      <c r="E82" s="7"/>
      <c r="F82" s="7"/>
      <c r="G82" s="7"/>
      <c r="H82" s="7"/>
      <c r="I82" s="7"/>
      <c r="J82" s="7"/>
      <c r="K82" s="7"/>
      <c r="L82" s="7"/>
      <c r="M82" s="7"/>
    </row>
    <row r="83" spans="1:13">
      <c r="A83" s="5"/>
      <c r="B83" s="5"/>
      <c r="C83" s="7"/>
      <c r="D83" s="7"/>
      <c r="E83" s="7"/>
      <c r="F83" s="7"/>
      <c r="G83" s="7"/>
      <c r="H83" s="7"/>
      <c r="I83" s="7"/>
      <c r="J83" s="7"/>
      <c r="K83" s="7"/>
      <c r="L83" s="7"/>
      <c r="M83" s="7"/>
    </row>
    <row r="84" spans="1:13">
      <c r="A84" s="5"/>
      <c r="B84" s="5"/>
      <c r="C84" s="7"/>
      <c r="D84" s="7"/>
      <c r="E84" s="7"/>
      <c r="F84" s="7"/>
      <c r="G84" s="7"/>
      <c r="H84" s="7"/>
      <c r="I84" s="7"/>
      <c r="J84" s="7"/>
      <c r="K84" s="7"/>
      <c r="L84" s="7"/>
      <c r="M84" s="7"/>
    </row>
    <row r="85" spans="1:13">
      <c r="A85" s="5"/>
      <c r="B85" s="5"/>
      <c r="C85" s="7"/>
      <c r="D85" s="7"/>
      <c r="E85" s="7"/>
      <c r="F85" s="7"/>
      <c r="G85" s="7"/>
      <c r="H85" s="7"/>
      <c r="I85" s="7"/>
      <c r="J85" s="7"/>
      <c r="K85" s="7"/>
      <c r="L85" s="7"/>
      <c r="M85" s="7"/>
    </row>
    <row r="86" spans="1:13">
      <c r="A86" s="5"/>
      <c r="B86" s="5"/>
      <c r="C86" s="7"/>
      <c r="D86" s="7"/>
      <c r="E86" s="7"/>
      <c r="F86" s="7"/>
      <c r="G86" s="7"/>
      <c r="H86" s="7"/>
      <c r="I86" s="7"/>
      <c r="J86" s="7"/>
      <c r="K86" s="7"/>
      <c r="L86" s="7"/>
      <c r="M86" s="7"/>
    </row>
    <row r="87" spans="1:13">
      <c r="A87" s="5"/>
      <c r="B87" s="5"/>
      <c r="C87" s="7"/>
      <c r="D87" s="7"/>
      <c r="E87" s="7"/>
      <c r="F87" s="7"/>
      <c r="G87" s="7"/>
      <c r="H87" s="7"/>
      <c r="I87" s="7"/>
      <c r="J87" s="7"/>
      <c r="K87" s="7"/>
      <c r="L87" s="7"/>
      <c r="M87" s="7"/>
    </row>
    <row r="88" spans="1:13">
      <c r="A88" s="5"/>
      <c r="B88" s="5"/>
      <c r="C88" s="7"/>
      <c r="D88" s="7"/>
      <c r="E88" s="7"/>
      <c r="F88" s="7"/>
      <c r="G88" s="7"/>
      <c r="H88" s="7"/>
      <c r="I88" s="7"/>
      <c r="J88" s="7"/>
      <c r="K88" s="7"/>
      <c r="L88" s="7"/>
      <c r="M88" s="7"/>
    </row>
    <row r="89" spans="1:13">
      <c r="A89" s="5"/>
      <c r="B89" s="5"/>
      <c r="C89" s="7"/>
      <c r="D89" s="7"/>
      <c r="E89" s="7"/>
      <c r="F89" s="7"/>
      <c r="G89" s="7"/>
      <c r="H89" s="7"/>
      <c r="I89" s="7"/>
      <c r="J89" s="7"/>
      <c r="K89" s="7"/>
      <c r="L89" s="7"/>
      <c r="M89" s="7"/>
    </row>
    <row r="90" spans="1:13">
      <c r="A90" s="5"/>
      <c r="B90" s="5"/>
      <c r="C90" s="7"/>
      <c r="D90" s="7"/>
      <c r="E90" s="7"/>
      <c r="F90" s="7"/>
      <c r="G90" s="7"/>
      <c r="H90" s="7"/>
      <c r="I90" s="7"/>
      <c r="J90" s="7"/>
      <c r="K90" s="7"/>
      <c r="L90" s="7"/>
      <c r="M90" s="7"/>
    </row>
    <row r="91" spans="1:13">
      <c r="A91" s="5"/>
      <c r="B91" s="5"/>
      <c r="C91" s="7"/>
      <c r="D91" s="7"/>
      <c r="E91" s="7"/>
      <c r="F91" s="7"/>
      <c r="G91" s="7"/>
      <c r="H91" s="7"/>
      <c r="I91" s="7"/>
      <c r="J91" s="7"/>
      <c r="K91" s="7"/>
      <c r="L91" s="7"/>
      <c r="M91" s="7"/>
    </row>
    <row r="92" spans="1:13">
      <c r="F92" s="7"/>
    </row>
  </sheetData>
  <mergeCells count="4">
    <mergeCell ref="A1:M1"/>
    <mergeCell ref="A2:M2"/>
    <mergeCell ref="A3:M3"/>
    <mergeCell ref="A8:M8"/>
  </mergeCells>
  <pageMargins left="0.75" right="0.75" top="0.75" bottom="0.75" header="0.03" footer="0.03"/>
  <pageSetup fitToHeight="0"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pageSetUpPr fitToPage="1"/>
  </sheetPr>
  <dimension ref="A1:M66"/>
  <sheetViews>
    <sheetView workbookViewId="0">
      <selection activeCell="I5" sqref="I5"/>
    </sheetView>
  </sheetViews>
  <sheetFormatPr defaultRowHeight="12.75"/>
  <cols>
    <col min="1" max="1" width="20" customWidth="1"/>
    <col min="2" max="2" width="44.1640625" customWidth="1"/>
    <col min="3" max="3" width="12.6640625" customWidth="1"/>
    <col min="4" max="4" width="13.33203125" customWidth="1"/>
    <col min="5" max="5" width="15.33203125" customWidth="1"/>
    <col min="6" max="11" width="14.5" customWidth="1"/>
    <col min="12" max="12" width="11.5" customWidth="1"/>
    <col min="13" max="13" width="30.6640625" customWidth="1"/>
  </cols>
  <sheetData>
    <row r="1" spans="1:13" ht="13.5">
      <c r="A1" s="44" t="s">
        <v>0</v>
      </c>
      <c r="B1" s="44"/>
      <c r="C1" s="44"/>
      <c r="D1" s="44"/>
      <c r="E1" s="44"/>
      <c r="F1" s="44"/>
      <c r="G1" s="44"/>
      <c r="H1" s="44"/>
      <c r="I1" s="44"/>
      <c r="J1" s="44"/>
      <c r="K1" s="44"/>
      <c r="L1" s="44"/>
      <c r="M1" s="44"/>
    </row>
    <row r="2" spans="1:13">
      <c r="A2" s="45" t="s">
        <v>1118</v>
      </c>
      <c r="B2" s="45"/>
      <c r="C2" s="45"/>
      <c r="D2" s="45"/>
      <c r="E2" s="45"/>
      <c r="F2" s="45"/>
      <c r="G2" s="45"/>
      <c r="H2" s="45"/>
      <c r="I2" s="45"/>
      <c r="J2" s="45"/>
      <c r="K2" s="45"/>
      <c r="L2" s="45"/>
      <c r="M2" s="45"/>
    </row>
    <row r="3" spans="1:13">
      <c r="A3" s="45" t="s">
        <v>2</v>
      </c>
      <c r="B3" s="45"/>
      <c r="C3" s="45"/>
      <c r="D3" s="45"/>
      <c r="E3" s="45"/>
      <c r="F3" s="45"/>
      <c r="G3" s="45"/>
      <c r="H3" s="45"/>
      <c r="I3" s="45"/>
      <c r="J3" s="45"/>
      <c r="K3" s="45"/>
      <c r="L3" s="45"/>
      <c r="M3" s="45"/>
    </row>
    <row r="4" spans="1:13">
      <c r="C4" s="1" t="s">
        <v>3</v>
      </c>
      <c r="D4" s="1" t="s">
        <v>4</v>
      </c>
      <c r="E4" s="1" t="s">
        <v>5</v>
      </c>
      <c r="F4" s="1" t="s">
        <v>6</v>
      </c>
      <c r="G4" s="1" t="s">
        <v>7</v>
      </c>
      <c r="H4" s="1" t="s">
        <v>7</v>
      </c>
      <c r="I4" s="3" t="s">
        <v>7</v>
      </c>
      <c r="J4" s="3" t="s">
        <v>7</v>
      </c>
      <c r="K4" s="3" t="s">
        <v>7</v>
      </c>
    </row>
    <row r="5" spans="1:13">
      <c r="C5" s="2" t="s">
        <v>8</v>
      </c>
      <c r="D5" s="1" t="s">
        <v>9</v>
      </c>
      <c r="E5" s="1" t="s">
        <v>7</v>
      </c>
      <c r="F5" s="1" t="s">
        <v>10</v>
      </c>
      <c r="G5" s="1" t="s">
        <v>11</v>
      </c>
      <c r="H5" s="1" t="s">
        <v>12</v>
      </c>
      <c r="I5" s="3" t="s">
        <v>13</v>
      </c>
      <c r="J5" s="3" t="s">
        <v>14</v>
      </c>
      <c r="K5" s="3" t="s">
        <v>15</v>
      </c>
      <c r="L5" s="1" t="s">
        <v>16</v>
      </c>
    </row>
    <row r="6" spans="1:13">
      <c r="C6" s="2" t="s">
        <v>17</v>
      </c>
      <c r="D6" s="3" t="s">
        <v>18</v>
      </c>
      <c r="E6" s="3" t="s">
        <v>19</v>
      </c>
      <c r="F6" s="3" t="s">
        <v>17</v>
      </c>
      <c r="G6" s="3" t="s">
        <v>20</v>
      </c>
      <c r="H6" s="3" t="s">
        <v>20</v>
      </c>
      <c r="I6" s="3" t="s">
        <v>20</v>
      </c>
      <c r="J6" s="3" t="s">
        <v>20</v>
      </c>
      <c r="K6" s="3" t="s">
        <v>20</v>
      </c>
      <c r="L6" s="3" t="s">
        <v>21</v>
      </c>
      <c r="M6" s="3" t="s">
        <v>22</v>
      </c>
    </row>
    <row r="7" spans="1:13">
      <c r="A7" s="9"/>
      <c r="B7" s="9"/>
      <c r="C7" s="10"/>
      <c r="D7" s="10"/>
      <c r="E7" s="10"/>
      <c r="F7" s="10"/>
      <c r="G7" s="10"/>
      <c r="H7" s="10"/>
      <c r="I7" s="10"/>
      <c r="J7" s="10"/>
      <c r="K7" s="10"/>
      <c r="L7" s="10"/>
      <c r="M7" s="10"/>
    </row>
    <row r="8" spans="1:13">
      <c r="A8" s="46" t="s">
        <v>25</v>
      </c>
      <c r="B8" s="47"/>
      <c r="C8" s="47"/>
      <c r="D8" s="47"/>
      <c r="E8" s="47"/>
      <c r="F8" s="47"/>
      <c r="G8" s="47"/>
      <c r="H8" s="47"/>
      <c r="I8" s="47"/>
      <c r="J8" s="47"/>
      <c r="K8" s="47"/>
      <c r="L8" s="47"/>
      <c r="M8" s="47"/>
    </row>
    <row r="9" spans="1:13">
      <c r="A9" s="4" t="s">
        <v>1119</v>
      </c>
      <c r="B9" s="5" t="s">
        <v>1120</v>
      </c>
      <c r="C9" s="7">
        <v>-22000</v>
      </c>
      <c r="D9" s="11">
        <v>-16775</v>
      </c>
      <c r="E9" s="11">
        <v>-25162.5</v>
      </c>
      <c r="F9" s="7">
        <v>-5000</v>
      </c>
      <c r="G9" s="11">
        <v>-19834.509999999998</v>
      </c>
      <c r="H9" s="11">
        <v>-24402.75</v>
      </c>
      <c r="I9" s="11">
        <v>-16387.2</v>
      </c>
      <c r="J9" s="11">
        <v>-38091.1</v>
      </c>
      <c r="K9" s="11">
        <v>-44910.9</v>
      </c>
      <c r="L9" s="8">
        <v>0</v>
      </c>
      <c r="M9" s="7"/>
    </row>
    <row r="10" spans="1:13">
      <c r="A10" s="4" t="s">
        <v>1121</v>
      </c>
      <c r="B10" s="5" t="s">
        <v>1122</v>
      </c>
      <c r="C10" s="7">
        <v>-17000</v>
      </c>
      <c r="D10" s="11">
        <v>-10253</v>
      </c>
      <c r="E10" s="11">
        <v>-15379.5</v>
      </c>
      <c r="F10" s="7">
        <v>-20000</v>
      </c>
      <c r="G10" s="11">
        <v>-12923.25</v>
      </c>
      <c r="H10" s="7"/>
      <c r="I10" s="7"/>
      <c r="J10" s="7"/>
      <c r="K10" s="7"/>
      <c r="L10" s="8">
        <v>0</v>
      </c>
      <c r="M10" s="7"/>
    </row>
    <row r="11" spans="1:13">
      <c r="A11" s="4" t="s">
        <v>1123</v>
      </c>
      <c r="B11" s="5" t="s">
        <v>1124</v>
      </c>
      <c r="C11" s="7">
        <v>-3000</v>
      </c>
      <c r="D11" s="11">
        <v>-1620</v>
      </c>
      <c r="E11" s="11">
        <v>-2430</v>
      </c>
      <c r="F11" s="7">
        <v>-2000</v>
      </c>
      <c r="G11" s="11">
        <v>-1763.75</v>
      </c>
      <c r="H11" s="7"/>
      <c r="I11" s="7"/>
      <c r="J11" s="7"/>
      <c r="K11" s="7"/>
      <c r="L11" s="8">
        <v>0</v>
      </c>
      <c r="M11" s="7"/>
    </row>
    <row r="12" spans="1:13">
      <c r="A12" s="4" t="s">
        <v>1125</v>
      </c>
      <c r="B12" s="5" t="s">
        <v>1126</v>
      </c>
      <c r="C12" s="7">
        <v>0</v>
      </c>
      <c r="D12" s="11">
        <v>-7469.18</v>
      </c>
      <c r="E12" s="11">
        <v>-11203.77</v>
      </c>
      <c r="F12" s="7"/>
      <c r="G12" s="7"/>
      <c r="H12" s="7"/>
      <c r="I12" s="7"/>
      <c r="J12" s="7"/>
      <c r="K12" s="7"/>
      <c r="L12" s="8">
        <v>0</v>
      </c>
      <c r="M12" s="7"/>
    </row>
    <row r="13" spans="1:13">
      <c r="A13" s="4" t="s">
        <v>1127</v>
      </c>
      <c r="B13" s="5" t="s">
        <v>1128</v>
      </c>
      <c r="C13" s="7">
        <v>-9000</v>
      </c>
      <c r="D13" s="11">
        <v>-965</v>
      </c>
      <c r="E13" s="11">
        <v>-1447.5</v>
      </c>
      <c r="F13" s="7">
        <v>-5000</v>
      </c>
      <c r="G13" s="11">
        <v>-1725</v>
      </c>
      <c r="H13" s="7"/>
      <c r="I13" s="7"/>
      <c r="J13" s="11">
        <v>-25112</v>
      </c>
      <c r="K13" s="11">
        <v>-43605</v>
      </c>
      <c r="L13" s="8">
        <v>0</v>
      </c>
      <c r="M13" s="7"/>
    </row>
    <row r="14" spans="1:13">
      <c r="A14" s="4" t="s">
        <v>1129</v>
      </c>
      <c r="B14" s="5" t="s">
        <v>1130</v>
      </c>
      <c r="C14" s="7">
        <v>-1000</v>
      </c>
      <c r="D14" s="11">
        <v>-425</v>
      </c>
      <c r="E14" s="11">
        <v>-637.5</v>
      </c>
      <c r="F14" s="7"/>
      <c r="G14" s="11">
        <v>-150</v>
      </c>
      <c r="H14" s="7"/>
      <c r="I14" s="7"/>
      <c r="J14" s="7"/>
      <c r="K14" s="7"/>
      <c r="L14" s="8">
        <v>0</v>
      </c>
      <c r="M14" s="7"/>
    </row>
    <row r="15" spans="1:13">
      <c r="A15" s="4" t="s">
        <v>1131</v>
      </c>
      <c r="B15" s="5" t="s">
        <v>1132</v>
      </c>
      <c r="C15" s="7">
        <v>-250</v>
      </c>
      <c r="D15" s="7"/>
      <c r="E15" s="11"/>
      <c r="F15" s="7"/>
      <c r="G15" s="11">
        <v>-150</v>
      </c>
      <c r="H15" s="7"/>
      <c r="I15" s="7"/>
      <c r="J15" s="7"/>
      <c r="K15" s="7"/>
      <c r="L15" s="8">
        <v>0</v>
      </c>
      <c r="M15" s="7"/>
    </row>
    <row r="16" spans="1:13">
      <c r="A16" s="4" t="s">
        <v>1133</v>
      </c>
      <c r="B16" s="5" t="s">
        <v>1134</v>
      </c>
      <c r="C16" s="7">
        <v>-800</v>
      </c>
      <c r="D16" s="7"/>
      <c r="E16" s="11"/>
      <c r="F16" s="7"/>
      <c r="G16" s="11">
        <v>-5250</v>
      </c>
      <c r="H16" s="7"/>
      <c r="I16" s="7"/>
      <c r="J16" s="7"/>
      <c r="K16" s="7"/>
      <c r="L16" s="8">
        <v>0</v>
      </c>
      <c r="M16" s="7"/>
    </row>
    <row r="17" spans="1:13">
      <c r="A17" s="4" t="s">
        <v>1135</v>
      </c>
      <c r="B17" s="5" t="s">
        <v>1136</v>
      </c>
      <c r="C17" s="7">
        <v>500</v>
      </c>
      <c r="D17" s="11">
        <v>517.54999999999995</v>
      </c>
      <c r="E17" s="11">
        <v>776.32500000000005</v>
      </c>
      <c r="F17" s="7">
        <v>400</v>
      </c>
      <c r="G17" s="11">
        <v>86.39</v>
      </c>
      <c r="H17" s="11">
        <v>43.97</v>
      </c>
      <c r="I17" s="11">
        <v>5.69</v>
      </c>
      <c r="J17" s="11">
        <v>357.72</v>
      </c>
      <c r="K17" s="11">
        <v>499.98</v>
      </c>
      <c r="L17" s="8">
        <v>0</v>
      </c>
      <c r="M17" s="7"/>
    </row>
    <row r="18" spans="1:13">
      <c r="A18" s="4" t="s">
        <v>1137</v>
      </c>
      <c r="B18" s="5" t="s">
        <v>1138</v>
      </c>
      <c r="C18" s="7">
        <v>1750</v>
      </c>
      <c r="D18" s="11">
        <v>637.70000000000005</v>
      </c>
      <c r="E18" s="11">
        <v>956.55</v>
      </c>
      <c r="F18" s="7">
        <v>1700</v>
      </c>
      <c r="G18" s="11">
        <v>1750.8</v>
      </c>
      <c r="H18" s="11">
        <v>1962.6</v>
      </c>
      <c r="I18" s="11">
        <v>2546.6999999999998</v>
      </c>
      <c r="J18" s="11">
        <v>2110.8000000000002</v>
      </c>
      <c r="K18" s="11">
        <v>2110.8000000000002</v>
      </c>
      <c r="L18" s="8">
        <v>0</v>
      </c>
      <c r="M18" s="7"/>
    </row>
    <row r="19" spans="1:13">
      <c r="A19" s="4" t="s">
        <v>1139</v>
      </c>
      <c r="B19" s="5" t="s">
        <v>1140</v>
      </c>
      <c r="C19" s="7">
        <v>0</v>
      </c>
      <c r="D19" s="11">
        <v>453.44</v>
      </c>
      <c r="E19" s="11">
        <v>680.16</v>
      </c>
      <c r="F19" s="7"/>
      <c r="G19" s="7"/>
      <c r="H19" s="7"/>
      <c r="I19" s="7"/>
      <c r="J19" s="7"/>
      <c r="K19" s="7"/>
      <c r="L19" s="8">
        <v>0</v>
      </c>
      <c r="M19" s="7"/>
    </row>
    <row r="20" spans="1:13">
      <c r="A20" s="4" t="s">
        <v>1141</v>
      </c>
      <c r="B20" s="5" t="s">
        <v>1142</v>
      </c>
      <c r="C20" s="7">
        <v>19000</v>
      </c>
      <c r="D20" s="11">
        <v>10799</v>
      </c>
      <c r="E20" s="11">
        <v>16198.5</v>
      </c>
      <c r="F20" s="7">
        <v>8500</v>
      </c>
      <c r="G20" s="11">
        <v>34634</v>
      </c>
      <c r="H20" s="11">
        <v>6726</v>
      </c>
      <c r="I20" s="11">
        <v>48880</v>
      </c>
      <c r="J20" s="11">
        <v>78587.02</v>
      </c>
      <c r="K20" s="11">
        <v>95051.67</v>
      </c>
      <c r="L20" s="8">
        <v>0</v>
      </c>
      <c r="M20" s="7"/>
    </row>
    <row r="21" spans="1:13">
      <c r="A21" s="4" t="s">
        <v>1143</v>
      </c>
      <c r="B21" s="5" t="s">
        <v>1144</v>
      </c>
      <c r="C21" s="7">
        <v>2000</v>
      </c>
      <c r="D21" s="11">
        <v>450.87</v>
      </c>
      <c r="E21" s="11">
        <v>676.30499999999995</v>
      </c>
      <c r="F21" s="7"/>
      <c r="G21" s="11">
        <v>2322.9699999999998</v>
      </c>
      <c r="H21" s="7"/>
      <c r="I21" s="7"/>
      <c r="J21" s="11">
        <v>28000</v>
      </c>
      <c r="K21" s="11">
        <v>26400</v>
      </c>
      <c r="L21" s="8">
        <v>0</v>
      </c>
      <c r="M21" s="7"/>
    </row>
    <row r="22" spans="1:13">
      <c r="A22" s="4" t="s">
        <v>1145</v>
      </c>
      <c r="B22" s="5" t="s">
        <v>1146</v>
      </c>
      <c r="C22" s="7">
        <v>0</v>
      </c>
      <c r="D22" s="11"/>
      <c r="E22" s="11"/>
      <c r="F22" s="7"/>
      <c r="G22" s="11">
        <v>1219.1300000000001</v>
      </c>
      <c r="H22" s="7"/>
      <c r="I22" s="7"/>
      <c r="J22" s="7"/>
      <c r="K22" s="7"/>
      <c r="L22" s="8">
        <v>0</v>
      </c>
      <c r="M22" s="7"/>
    </row>
    <row r="23" spans="1:13">
      <c r="A23" s="4" t="s">
        <v>1147</v>
      </c>
      <c r="B23" s="5" t="s">
        <v>1148</v>
      </c>
      <c r="C23" s="7">
        <v>4000</v>
      </c>
      <c r="D23" s="11">
        <v>3898.08</v>
      </c>
      <c r="E23" s="11">
        <v>5847.12</v>
      </c>
      <c r="F23" s="7">
        <v>6000</v>
      </c>
      <c r="G23" s="11">
        <v>6472.28</v>
      </c>
      <c r="H23" s="11">
        <v>651.96</v>
      </c>
      <c r="I23" s="11">
        <v>4010.5</v>
      </c>
      <c r="J23" s="11">
        <v>2969.64</v>
      </c>
      <c r="K23" s="11">
        <v>10794.72</v>
      </c>
      <c r="L23" s="8">
        <v>0</v>
      </c>
      <c r="M23" s="7"/>
    </row>
    <row r="24" spans="1:13">
      <c r="A24" s="4" t="s">
        <v>1149</v>
      </c>
      <c r="B24" s="5" t="s">
        <v>1150</v>
      </c>
      <c r="C24" s="7">
        <v>300</v>
      </c>
      <c r="D24" s="11">
        <v>160</v>
      </c>
      <c r="E24" s="11">
        <v>240</v>
      </c>
      <c r="F24" s="7">
        <v>300</v>
      </c>
      <c r="G24" s="11">
        <v>240</v>
      </c>
      <c r="H24" s="11">
        <v>357.01</v>
      </c>
      <c r="I24" s="7"/>
      <c r="J24" s="7"/>
      <c r="K24" s="7"/>
      <c r="L24" s="8">
        <v>0</v>
      </c>
      <c r="M24" s="7"/>
    </row>
    <row r="25" spans="1:13">
      <c r="A25" s="4" t="s">
        <v>1151</v>
      </c>
      <c r="B25" s="5" t="s">
        <v>1152</v>
      </c>
      <c r="C25" s="7">
        <v>500</v>
      </c>
      <c r="D25" s="11">
        <v>266.14</v>
      </c>
      <c r="E25" s="11">
        <v>399.21</v>
      </c>
      <c r="F25" s="7">
        <v>400</v>
      </c>
      <c r="G25" s="7"/>
      <c r="H25" s="11">
        <v>469.95</v>
      </c>
      <c r="I25" s="7"/>
      <c r="J25" s="11">
        <v>399</v>
      </c>
      <c r="K25" s="11">
        <v>30</v>
      </c>
      <c r="L25" s="8">
        <v>0</v>
      </c>
      <c r="M25" s="7"/>
    </row>
    <row r="26" spans="1:13">
      <c r="A26" s="4" t="s">
        <v>1153</v>
      </c>
      <c r="B26" s="5" t="s">
        <v>1154</v>
      </c>
      <c r="C26" s="7">
        <v>1500</v>
      </c>
      <c r="D26" s="11">
        <v>745.56</v>
      </c>
      <c r="E26" s="11">
        <v>1118.3399999999999</v>
      </c>
      <c r="F26" s="7">
        <v>1000</v>
      </c>
      <c r="G26" s="11">
        <v>188.15</v>
      </c>
      <c r="H26" s="11">
        <v>420</v>
      </c>
      <c r="I26" s="11">
        <v>300</v>
      </c>
      <c r="J26" s="11">
        <v>594.16</v>
      </c>
      <c r="K26" s="11">
        <v>200.68</v>
      </c>
      <c r="L26" s="8">
        <v>0</v>
      </c>
      <c r="M26" s="7"/>
    </row>
    <row r="27" spans="1:13">
      <c r="A27" s="4" t="s">
        <v>1155</v>
      </c>
      <c r="B27" s="5" t="s">
        <v>1156</v>
      </c>
      <c r="C27" s="7">
        <v>1500</v>
      </c>
      <c r="D27" s="11">
        <v>1034.3900000000001</v>
      </c>
      <c r="E27" s="11">
        <v>1551.585</v>
      </c>
      <c r="F27" s="7">
        <v>1000</v>
      </c>
      <c r="G27" s="11">
        <v>1031.6199999999999</v>
      </c>
      <c r="H27" s="11">
        <v>774.31</v>
      </c>
      <c r="I27" s="11">
        <v>422.77</v>
      </c>
      <c r="J27" s="11">
        <v>2034.38</v>
      </c>
      <c r="K27" s="11">
        <v>3229.8</v>
      </c>
      <c r="L27" s="8">
        <v>0</v>
      </c>
      <c r="M27" s="7"/>
    </row>
    <row r="28" spans="1:13">
      <c r="A28" s="4" t="s">
        <v>1157</v>
      </c>
      <c r="B28" s="5" t="s">
        <v>1158</v>
      </c>
      <c r="C28" s="7">
        <v>1000</v>
      </c>
      <c r="D28" s="11">
        <v>619.94000000000005</v>
      </c>
      <c r="E28" s="11">
        <v>929.91</v>
      </c>
      <c r="F28" s="7">
        <v>500</v>
      </c>
      <c r="G28" s="11">
        <v>261.22000000000003</v>
      </c>
      <c r="H28" s="11">
        <v>-4.4400000000000004</v>
      </c>
      <c r="I28" s="11">
        <v>190.39</v>
      </c>
      <c r="J28" s="7"/>
      <c r="K28" s="7"/>
      <c r="L28" s="8">
        <v>0</v>
      </c>
      <c r="M28" s="7"/>
    </row>
    <row r="29" spans="1:13">
      <c r="A29" s="4" t="s">
        <v>1159</v>
      </c>
      <c r="B29" s="5" t="s">
        <v>1160</v>
      </c>
      <c r="C29" s="7">
        <v>3000</v>
      </c>
      <c r="D29" s="11">
        <v>800.89</v>
      </c>
      <c r="E29" s="11">
        <v>1201.335</v>
      </c>
      <c r="F29" s="7">
        <v>5000</v>
      </c>
      <c r="G29" s="11">
        <v>375.58</v>
      </c>
      <c r="H29" s="11">
        <v>3185</v>
      </c>
      <c r="I29" s="11">
        <v>-26.47</v>
      </c>
      <c r="J29" s="11">
        <v>20648.099999999999</v>
      </c>
      <c r="K29" s="11">
        <v>19049.63</v>
      </c>
      <c r="L29" s="8">
        <v>0</v>
      </c>
      <c r="M29" s="7"/>
    </row>
    <row r="30" spans="1:13">
      <c r="A30" s="4" t="s">
        <v>1161</v>
      </c>
      <c r="B30" s="5" t="s">
        <v>1162</v>
      </c>
      <c r="C30" s="7">
        <v>2100</v>
      </c>
      <c r="D30" s="11">
        <v>287.05</v>
      </c>
      <c r="E30" s="11">
        <v>430.57499999999999</v>
      </c>
      <c r="F30" s="7">
        <v>2100</v>
      </c>
      <c r="G30" s="11">
        <v>90</v>
      </c>
      <c r="H30" s="7"/>
      <c r="I30" s="11">
        <v>283.10000000000002</v>
      </c>
      <c r="J30" s="11">
        <v>2142.6</v>
      </c>
      <c r="K30" s="11">
        <v>3465</v>
      </c>
      <c r="L30" s="8">
        <v>0</v>
      </c>
      <c r="M30" s="7"/>
    </row>
    <row r="31" spans="1:13">
      <c r="A31" s="4" t="s">
        <v>1163</v>
      </c>
      <c r="B31" s="5" t="s">
        <v>1164</v>
      </c>
      <c r="C31" s="7">
        <v>1000</v>
      </c>
      <c r="D31" s="11">
        <v>501.57</v>
      </c>
      <c r="E31" s="11">
        <v>752.35500000000002</v>
      </c>
      <c r="F31" s="7">
        <v>500</v>
      </c>
      <c r="G31" s="11">
        <v>235.86</v>
      </c>
      <c r="H31" s="11">
        <v>-116.93</v>
      </c>
      <c r="I31" s="11">
        <v>54.4</v>
      </c>
      <c r="J31" s="11">
        <v>3158.87</v>
      </c>
      <c r="K31" s="11">
        <v>217.6</v>
      </c>
      <c r="L31" s="8">
        <v>0</v>
      </c>
      <c r="M31" s="7"/>
    </row>
    <row r="32" spans="1:13">
      <c r="A32" s="4" t="s">
        <v>1165</v>
      </c>
      <c r="B32" s="5" t="s">
        <v>1166</v>
      </c>
      <c r="C32" s="14">
        <v>180000</v>
      </c>
      <c r="D32" s="11">
        <v>111572.31</v>
      </c>
      <c r="E32" s="11">
        <v>167358.465</v>
      </c>
      <c r="F32" s="7">
        <v>115000</v>
      </c>
      <c r="G32" s="11">
        <v>152218.38</v>
      </c>
      <c r="H32" s="11">
        <v>124184.06</v>
      </c>
      <c r="I32" s="11">
        <v>137371.17000000001</v>
      </c>
      <c r="J32" s="11">
        <v>131503.95000000001</v>
      </c>
      <c r="K32" s="11">
        <v>131040.04</v>
      </c>
      <c r="L32" s="8">
        <v>0</v>
      </c>
      <c r="M32" s="7"/>
    </row>
    <row r="33" spans="1:13">
      <c r="A33" s="4" t="s">
        <v>1167</v>
      </c>
      <c r="B33" s="5" t="s">
        <v>1168</v>
      </c>
      <c r="C33" s="14">
        <v>16000</v>
      </c>
      <c r="D33" s="11">
        <v>10002.69</v>
      </c>
      <c r="E33" s="11">
        <v>15004.035</v>
      </c>
      <c r="F33" s="7">
        <v>10000</v>
      </c>
      <c r="G33" s="11">
        <v>13406.71</v>
      </c>
      <c r="H33" s="11">
        <v>10095.129999999999</v>
      </c>
      <c r="I33" s="11">
        <v>10622.59</v>
      </c>
      <c r="J33" s="11">
        <v>10298.51</v>
      </c>
      <c r="K33" s="11">
        <v>9775.9699999999993</v>
      </c>
      <c r="L33" s="8">
        <v>0</v>
      </c>
      <c r="M33" s="7"/>
    </row>
    <row r="34" spans="1:13">
      <c r="A34" s="4" t="s">
        <v>1169</v>
      </c>
      <c r="B34" s="5" t="s">
        <v>1170</v>
      </c>
      <c r="C34" s="7"/>
      <c r="D34" s="7"/>
      <c r="E34" s="11"/>
      <c r="F34" s="7"/>
      <c r="G34" s="7"/>
      <c r="H34" s="7"/>
      <c r="I34" s="7"/>
      <c r="J34" s="11">
        <v>3788.25</v>
      </c>
      <c r="K34" s="11">
        <v>6881.59</v>
      </c>
      <c r="L34" s="8">
        <v>0</v>
      </c>
      <c r="M34" s="7"/>
    </row>
    <row r="35" spans="1:13">
      <c r="A35" s="4" t="s">
        <v>1171</v>
      </c>
      <c r="B35" s="5" t="s">
        <v>1172</v>
      </c>
      <c r="C35" s="7">
        <v>5500</v>
      </c>
      <c r="D35" s="11">
        <v>1719.77</v>
      </c>
      <c r="E35" s="11">
        <v>2579.6550000000002</v>
      </c>
      <c r="F35" s="16">
        <v>2500</v>
      </c>
      <c r="G35" s="11">
        <v>2701.36</v>
      </c>
      <c r="H35" s="11">
        <v>3983.67</v>
      </c>
      <c r="I35" s="11">
        <v>4748.07</v>
      </c>
      <c r="J35" s="11">
        <v>6105.69</v>
      </c>
      <c r="K35" s="11">
        <v>7854.69</v>
      </c>
      <c r="L35" s="8">
        <v>0</v>
      </c>
      <c r="M35" s="7"/>
    </row>
    <row r="36" spans="1:13">
      <c r="A36" s="4"/>
      <c r="B36" s="5"/>
      <c r="C36" s="12"/>
      <c r="D36" s="12"/>
      <c r="E36" s="12"/>
      <c r="F36" s="12"/>
      <c r="G36" s="12"/>
      <c r="H36" s="12"/>
      <c r="I36" s="12"/>
      <c r="J36" s="12"/>
      <c r="K36" s="12"/>
      <c r="L36" s="12"/>
      <c r="M36" s="12"/>
    </row>
    <row r="37" spans="1:13">
      <c r="A37" s="4"/>
      <c r="B37" s="5" t="s">
        <v>36</v>
      </c>
      <c r="C37" s="7">
        <f>SUM(C9:C36)</f>
        <v>186600</v>
      </c>
      <c r="D37" s="7">
        <f t="shared" ref="D37:G37" si="0">SUM(D9:D36)</f>
        <v>106959.77</v>
      </c>
      <c r="E37" s="7">
        <f t="shared" si="0"/>
        <v>160439.655</v>
      </c>
      <c r="F37" s="7">
        <f t="shared" si="0"/>
        <v>122900</v>
      </c>
      <c r="G37" s="7">
        <f t="shared" si="0"/>
        <v>175437.94</v>
      </c>
      <c r="H37" s="11">
        <v>128308.08</v>
      </c>
      <c r="I37" s="11">
        <v>192399.3</v>
      </c>
      <c r="J37" s="11">
        <v>233997.1</v>
      </c>
      <c r="K37" s="11">
        <v>228752.36</v>
      </c>
      <c r="L37" s="8">
        <v>0</v>
      </c>
      <c r="M37" s="7"/>
    </row>
    <row r="38" spans="1:13">
      <c r="A38" s="9"/>
      <c r="B38" s="9"/>
      <c r="C38" s="10"/>
      <c r="D38" s="10"/>
      <c r="E38" s="10"/>
      <c r="F38" s="10"/>
      <c r="G38" s="10"/>
      <c r="H38" s="10"/>
      <c r="I38" s="10"/>
      <c r="J38" s="10"/>
      <c r="K38" s="10"/>
      <c r="L38" s="10"/>
      <c r="M38" s="10"/>
    </row>
    <row r="39" spans="1:13">
      <c r="A39" s="5"/>
      <c r="B39" s="5"/>
      <c r="C39" s="7"/>
      <c r="D39" s="7"/>
      <c r="E39" s="7"/>
      <c r="F39" s="7"/>
      <c r="G39" s="7"/>
      <c r="H39" s="7"/>
      <c r="I39" s="7"/>
      <c r="J39" s="7"/>
      <c r="K39" s="7"/>
      <c r="L39" s="7"/>
      <c r="M39" s="7"/>
    </row>
    <row r="40" spans="1:13">
      <c r="A40" s="5"/>
      <c r="B40" s="5"/>
      <c r="C40" s="7"/>
      <c r="D40" s="7"/>
      <c r="E40" s="7"/>
      <c r="F40" s="7"/>
      <c r="G40" s="7"/>
      <c r="H40" s="7"/>
      <c r="I40" s="7"/>
      <c r="J40" s="7"/>
      <c r="K40" s="7"/>
      <c r="L40" s="7"/>
      <c r="M40" s="7"/>
    </row>
    <row r="41" spans="1:13">
      <c r="A41" s="5"/>
      <c r="B41" s="5"/>
      <c r="C41" s="7"/>
      <c r="D41" s="7"/>
      <c r="E41" s="7"/>
      <c r="F41" s="7"/>
      <c r="G41" s="7"/>
      <c r="H41" s="7"/>
      <c r="I41" s="7"/>
      <c r="J41" s="7"/>
      <c r="K41" s="7"/>
      <c r="L41" s="7"/>
      <c r="M41" s="7"/>
    </row>
    <row r="42" spans="1:13">
      <c r="A42" s="5"/>
      <c r="B42" s="5"/>
      <c r="C42" s="7"/>
      <c r="D42" s="7"/>
      <c r="E42" s="7"/>
      <c r="F42" s="7"/>
      <c r="G42" s="7"/>
      <c r="H42" s="7"/>
      <c r="I42" s="7"/>
      <c r="J42" s="7"/>
      <c r="K42" s="7"/>
      <c r="L42" s="7"/>
      <c r="M42" s="7"/>
    </row>
    <row r="43" spans="1:13">
      <c r="A43" s="5"/>
      <c r="B43" s="5"/>
      <c r="C43" s="7"/>
      <c r="D43" s="7"/>
      <c r="E43" s="7"/>
      <c r="F43" s="7"/>
      <c r="G43" s="7"/>
      <c r="H43" s="7"/>
      <c r="I43" s="7"/>
      <c r="J43" s="7"/>
      <c r="K43" s="7"/>
      <c r="L43" s="7"/>
      <c r="M43" s="7"/>
    </row>
    <row r="44" spans="1:13">
      <c r="A44" s="5"/>
      <c r="B44" s="5"/>
      <c r="C44" s="7"/>
      <c r="D44" s="7"/>
      <c r="E44" s="7"/>
      <c r="F44" s="7"/>
      <c r="G44" s="7"/>
      <c r="H44" s="7"/>
      <c r="I44" s="7"/>
      <c r="J44" s="7"/>
      <c r="K44" s="7"/>
      <c r="L44" s="7"/>
      <c r="M44" s="7"/>
    </row>
    <row r="45" spans="1:13">
      <c r="A45" s="5"/>
      <c r="B45" s="5"/>
      <c r="C45" s="7"/>
      <c r="D45" s="7"/>
      <c r="E45" s="7"/>
      <c r="F45" s="7"/>
      <c r="G45" s="7"/>
      <c r="H45" s="7"/>
      <c r="I45" s="7"/>
      <c r="J45" s="7"/>
      <c r="K45" s="7"/>
      <c r="L45" s="7"/>
      <c r="M45" s="7"/>
    </row>
    <row r="46" spans="1:13">
      <c r="A46" s="5"/>
      <c r="B46" s="5"/>
      <c r="C46" s="7"/>
      <c r="D46" s="7"/>
      <c r="E46" s="7"/>
      <c r="F46" s="7"/>
      <c r="G46" s="7"/>
      <c r="H46" s="7"/>
      <c r="I46" s="7"/>
      <c r="J46" s="7"/>
      <c r="K46" s="7"/>
      <c r="L46" s="7"/>
      <c r="M46" s="7"/>
    </row>
    <row r="47" spans="1:13">
      <c r="A47" s="5"/>
      <c r="B47" s="5"/>
      <c r="C47" s="7"/>
      <c r="D47" s="7"/>
      <c r="E47" s="7"/>
      <c r="F47" s="7"/>
      <c r="G47" s="7"/>
      <c r="H47" s="7"/>
      <c r="I47" s="7"/>
      <c r="J47" s="7"/>
      <c r="K47" s="7"/>
      <c r="L47" s="7"/>
      <c r="M47" s="7"/>
    </row>
    <row r="48" spans="1:13">
      <c r="A48" s="5"/>
      <c r="B48" s="5"/>
      <c r="C48" s="7"/>
      <c r="D48" s="7"/>
      <c r="E48" s="7"/>
      <c r="F48" s="7"/>
      <c r="G48" s="7"/>
      <c r="H48" s="7"/>
      <c r="I48" s="7"/>
      <c r="J48" s="7"/>
      <c r="K48" s="7"/>
      <c r="L48" s="7"/>
      <c r="M48" s="7"/>
    </row>
    <row r="49" spans="1:13">
      <c r="A49" s="5"/>
      <c r="B49" s="5"/>
      <c r="C49" s="7"/>
      <c r="D49" s="7"/>
      <c r="E49" s="7"/>
      <c r="F49" s="7"/>
      <c r="G49" s="7"/>
      <c r="H49" s="7"/>
      <c r="I49" s="7"/>
      <c r="J49" s="7"/>
      <c r="K49" s="7"/>
      <c r="L49" s="7"/>
      <c r="M49" s="7"/>
    </row>
    <row r="50" spans="1:13">
      <c r="A50" s="5"/>
      <c r="B50" s="5"/>
      <c r="C50" s="7"/>
      <c r="D50" s="7"/>
      <c r="E50" s="7"/>
      <c r="F50" s="7"/>
      <c r="G50" s="7"/>
      <c r="H50" s="7"/>
      <c r="I50" s="7"/>
      <c r="J50" s="7"/>
      <c r="K50" s="7"/>
      <c r="L50" s="7"/>
      <c r="M50" s="7"/>
    </row>
    <row r="51" spans="1:13">
      <c r="A51" s="5"/>
      <c r="B51" s="5"/>
      <c r="C51" s="7"/>
      <c r="D51" s="7"/>
      <c r="E51" s="7"/>
      <c r="F51" s="7"/>
      <c r="G51" s="7"/>
      <c r="H51" s="7"/>
      <c r="I51" s="7"/>
      <c r="J51" s="7"/>
      <c r="K51" s="7"/>
      <c r="L51" s="7"/>
      <c r="M51" s="7"/>
    </row>
    <row r="52" spans="1:13">
      <c r="A52" s="5"/>
      <c r="B52" s="5"/>
      <c r="C52" s="7"/>
      <c r="D52" s="7"/>
      <c r="E52" s="7"/>
      <c r="F52" s="7"/>
      <c r="G52" s="7"/>
      <c r="H52" s="7"/>
      <c r="I52" s="7"/>
      <c r="J52" s="7"/>
      <c r="K52" s="7"/>
      <c r="L52" s="7"/>
      <c r="M52" s="7"/>
    </row>
    <row r="53" spans="1:13">
      <c r="A53" s="5"/>
      <c r="B53" s="5"/>
      <c r="C53" s="7"/>
      <c r="D53" s="7"/>
      <c r="E53" s="7"/>
      <c r="F53" s="7"/>
      <c r="G53" s="7"/>
      <c r="H53" s="7"/>
      <c r="I53" s="7"/>
      <c r="J53" s="7"/>
      <c r="K53" s="7"/>
      <c r="L53" s="7"/>
      <c r="M53" s="7"/>
    </row>
    <row r="54" spans="1:13">
      <c r="A54" s="5"/>
      <c r="B54" s="5"/>
      <c r="C54" s="7"/>
      <c r="D54" s="7"/>
      <c r="E54" s="7"/>
      <c r="F54" s="7"/>
      <c r="G54" s="7"/>
      <c r="H54" s="7"/>
      <c r="I54" s="7"/>
      <c r="J54" s="7"/>
      <c r="K54" s="7"/>
      <c r="L54" s="7"/>
      <c r="M54" s="7"/>
    </row>
    <row r="55" spans="1:13">
      <c r="A55" s="5"/>
      <c r="B55" s="5"/>
      <c r="C55" s="7"/>
      <c r="D55" s="7"/>
      <c r="E55" s="7"/>
      <c r="F55" s="7"/>
      <c r="G55" s="7"/>
      <c r="H55" s="7"/>
      <c r="I55" s="7"/>
      <c r="J55" s="7"/>
      <c r="K55" s="7"/>
      <c r="L55" s="7"/>
      <c r="M55" s="7"/>
    </row>
    <row r="56" spans="1:13">
      <c r="A56" s="5"/>
      <c r="B56" s="5"/>
      <c r="C56" s="7"/>
      <c r="D56" s="7"/>
      <c r="E56" s="7"/>
      <c r="F56" s="7"/>
      <c r="G56" s="7"/>
      <c r="H56" s="7"/>
      <c r="I56" s="7"/>
      <c r="J56" s="7"/>
      <c r="K56" s="7"/>
      <c r="L56" s="7"/>
      <c r="M56" s="7"/>
    </row>
    <row r="57" spans="1:13">
      <c r="A57" s="5"/>
      <c r="B57" s="5"/>
      <c r="C57" s="7"/>
      <c r="D57" s="7"/>
      <c r="E57" s="7"/>
      <c r="F57" s="7"/>
      <c r="G57" s="7"/>
      <c r="H57" s="7"/>
      <c r="I57" s="7"/>
      <c r="J57" s="7"/>
      <c r="K57" s="7"/>
      <c r="L57" s="7"/>
      <c r="M57" s="7"/>
    </row>
    <row r="58" spans="1:13">
      <c r="A58" s="5"/>
      <c r="B58" s="5"/>
      <c r="C58" s="7"/>
      <c r="D58" s="7"/>
      <c r="E58" s="7"/>
      <c r="F58" s="7"/>
      <c r="G58" s="7"/>
      <c r="H58" s="7"/>
      <c r="I58" s="7"/>
      <c r="J58" s="7"/>
      <c r="K58" s="7"/>
      <c r="L58" s="7"/>
      <c r="M58" s="7"/>
    </row>
    <row r="59" spans="1:13">
      <c r="A59" s="5"/>
      <c r="B59" s="5"/>
      <c r="C59" s="7"/>
      <c r="D59" s="7"/>
      <c r="E59" s="7"/>
      <c r="F59" s="7"/>
      <c r="G59" s="7"/>
      <c r="H59" s="7"/>
      <c r="I59" s="7"/>
      <c r="J59" s="7"/>
      <c r="K59" s="7"/>
      <c r="L59" s="7"/>
      <c r="M59" s="7"/>
    </row>
    <row r="60" spans="1:13">
      <c r="A60" s="5"/>
      <c r="B60" s="5"/>
      <c r="C60" s="7"/>
      <c r="D60" s="7"/>
      <c r="E60" s="7"/>
      <c r="F60" s="7"/>
      <c r="G60" s="7"/>
      <c r="H60" s="7"/>
      <c r="I60" s="7"/>
      <c r="J60" s="7"/>
      <c r="K60" s="7"/>
      <c r="L60" s="7"/>
      <c r="M60" s="7"/>
    </row>
    <row r="61" spans="1:13">
      <c r="A61" s="5"/>
      <c r="B61" s="5"/>
      <c r="C61" s="7"/>
      <c r="D61" s="7"/>
      <c r="E61" s="7"/>
      <c r="F61" s="7"/>
      <c r="G61" s="7"/>
      <c r="H61" s="7"/>
      <c r="I61" s="7"/>
      <c r="J61" s="7"/>
      <c r="K61" s="7"/>
      <c r="L61" s="7"/>
      <c r="M61" s="7"/>
    </row>
    <row r="62" spans="1:13">
      <c r="A62" s="5"/>
      <c r="B62" s="5"/>
      <c r="C62" s="7"/>
      <c r="D62" s="7"/>
      <c r="E62" s="7"/>
      <c r="F62" s="7"/>
      <c r="G62" s="7"/>
      <c r="H62" s="7"/>
      <c r="I62" s="7"/>
      <c r="J62" s="7"/>
      <c r="K62" s="7"/>
      <c r="L62" s="7"/>
      <c r="M62" s="7"/>
    </row>
    <row r="63" spans="1:13">
      <c r="A63" s="5"/>
      <c r="B63" s="5"/>
      <c r="C63" s="7"/>
      <c r="D63" s="7"/>
      <c r="E63" s="7"/>
      <c r="F63" s="7"/>
      <c r="G63" s="7"/>
      <c r="H63" s="7"/>
      <c r="I63" s="7"/>
      <c r="J63" s="7"/>
      <c r="K63" s="7"/>
      <c r="L63" s="7"/>
      <c r="M63" s="7"/>
    </row>
    <row r="64" spans="1:13">
      <c r="A64" s="5"/>
      <c r="B64" s="5"/>
      <c r="C64" s="7"/>
      <c r="D64" s="7"/>
      <c r="E64" s="7"/>
      <c r="F64" s="7"/>
      <c r="G64" s="7"/>
      <c r="H64" s="7"/>
      <c r="I64" s="7"/>
      <c r="J64" s="7"/>
      <c r="K64" s="7"/>
      <c r="L64" s="7"/>
      <c r="M64" s="7"/>
    </row>
    <row r="65" spans="1:13">
      <c r="A65" s="5"/>
      <c r="B65" s="5"/>
      <c r="C65" s="7"/>
      <c r="D65" s="7"/>
      <c r="E65" s="7"/>
      <c r="F65" s="7"/>
      <c r="G65" s="7"/>
      <c r="H65" s="7"/>
      <c r="I65" s="7"/>
      <c r="J65" s="7"/>
      <c r="K65" s="7"/>
      <c r="L65" s="7"/>
      <c r="M65" s="7"/>
    </row>
    <row r="66" spans="1:13">
      <c r="A66" s="5"/>
      <c r="B66" s="5"/>
      <c r="C66" s="7"/>
      <c r="D66" s="7"/>
      <c r="E66" s="7"/>
      <c r="F66" s="7"/>
      <c r="G66" s="7"/>
      <c r="H66" s="7"/>
      <c r="I66" s="7"/>
      <c r="J66" s="7"/>
      <c r="K66" s="7"/>
      <c r="L66" s="7"/>
      <c r="M66" s="7"/>
    </row>
  </sheetData>
  <mergeCells count="4">
    <mergeCell ref="A1:M1"/>
    <mergeCell ref="A2:M2"/>
    <mergeCell ref="A3:M3"/>
    <mergeCell ref="A8:M8"/>
  </mergeCells>
  <pageMargins left="0.75" right="0.75" top="0.75" bottom="0.75" header="0.03" footer="0.03"/>
  <pageSetup fitToHeight="0"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50"/>
  <sheetViews>
    <sheetView workbookViewId="0">
      <selection activeCell="I20" sqref="I20"/>
    </sheetView>
  </sheetViews>
  <sheetFormatPr defaultRowHeight="12.75"/>
  <cols>
    <col min="1" max="1" width="13.1640625" customWidth="1"/>
    <col min="2" max="2" width="40.1640625" customWidth="1"/>
    <col min="3" max="3" width="12.6640625" customWidth="1"/>
    <col min="4" max="4" width="13.1640625" customWidth="1"/>
    <col min="5" max="5" width="13" customWidth="1"/>
    <col min="6" max="11" width="14.5" customWidth="1"/>
    <col min="12" max="12" width="11.5" customWidth="1"/>
    <col min="13" max="13" width="30.6640625" customWidth="1"/>
  </cols>
  <sheetData>
    <row r="1" spans="1:13" ht="13.5">
      <c r="A1" s="44" t="s">
        <v>0</v>
      </c>
      <c r="B1" s="44"/>
      <c r="C1" s="44"/>
      <c r="D1" s="44"/>
      <c r="E1" s="44"/>
      <c r="F1" s="44"/>
      <c r="G1" s="44"/>
      <c r="H1" s="44"/>
      <c r="I1" s="44"/>
      <c r="J1" s="44"/>
      <c r="K1" s="44"/>
      <c r="L1" s="44"/>
      <c r="M1" s="44"/>
    </row>
    <row r="2" spans="1:13">
      <c r="A2" s="45" t="s">
        <v>1173</v>
      </c>
      <c r="B2" s="45"/>
      <c r="C2" s="45"/>
      <c r="D2" s="45"/>
      <c r="E2" s="45"/>
      <c r="F2" s="45"/>
      <c r="G2" s="45"/>
      <c r="H2" s="45"/>
      <c r="I2" s="45"/>
      <c r="J2" s="45"/>
      <c r="K2" s="45"/>
      <c r="L2" s="45"/>
      <c r="M2" s="45"/>
    </row>
    <row r="3" spans="1:13">
      <c r="A3" s="45" t="s">
        <v>2</v>
      </c>
      <c r="B3" s="45"/>
      <c r="C3" s="45"/>
      <c r="D3" s="45"/>
      <c r="E3" s="45"/>
      <c r="F3" s="45"/>
      <c r="G3" s="45"/>
      <c r="H3" s="45"/>
      <c r="I3" s="45"/>
      <c r="J3" s="45"/>
      <c r="K3" s="45"/>
      <c r="L3" s="45"/>
      <c r="M3" s="45"/>
    </row>
    <row r="4" spans="1:13">
      <c r="C4" s="1" t="s">
        <v>3</v>
      </c>
      <c r="D4" s="1" t="s">
        <v>4</v>
      </c>
      <c r="E4" s="1" t="s">
        <v>5</v>
      </c>
      <c r="F4" s="1" t="s">
        <v>6</v>
      </c>
      <c r="G4" s="1" t="s">
        <v>7</v>
      </c>
      <c r="H4" s="1" t="s">
        <v>7</v>
      </c>
      <c r="I4" s="3" t="s">
        <v>7</v>
      </c>
      <c r="J4" s="3" t="s">
        <v>7</v>
      </c>
      <c r="K4" s="3" t="s">
        <v>7</v>
      </c>
    </row>
    <row r="5" spans="1:13">
      <c r="C5" s="2" t="s">
        <v>8</v>
      </c>
      <c r="D5" s="1" t="s">
        <v>9</v>
      </c>
      <c r="E5" s="1" t="s">
        <v>7</v>
      </c>
      <c r="F5" s="1" t="s">
        <v>10</v>
      </c>
      <c r="G5" s="1" t="s">
        <v>11</v>
      </c>
      <c r="H5" s="1" t="s">
        <v>12</v>
      </c>
      <c r="I5" s="3" t="s">
        <v>13</v>
      </c>
      <c r="J5" s="3" t="s">
        <v>14</v>
      </c>
      <c r="K5" s="3" t="s">
        <v>15</v>
      </c>
      <c r="L5" s="1" t="s">
        <v>16</v>
      </c>
    </row>
    <row r="6" spans="1:13">
      <c r="C6" s="2" t="s">
        <v>17</v>
      </c>
      <c r="D6" s="3" t="s">
        <v>18</v>
      </c>
      <c r="E6" s="3" t="s">
        <v>19</v>
      </c>
      <c r="F6" s="3" t="s">
        <v>17</v>
      </c>
      <c r="G6" s="3" t="s">
        <v>20</v>
      </c>
      <c r="H6" s="3" t="s">
        <v>20</v>
      </c>
      <c r="I6" s="3" t="s">
        <v>20</v>
      </c>
      <c r="J6" s="3" t="s">
        <v>20</v>
      </c>
      <c r="K6" s="3" t="s">
        <v>20</v>
      </c>
      <c r="L6" s="3" t="s">
        <v>21</v>
      </c>
      <c r="M6" s="3" t="s">
        <v>22</v>
      </c>
    </row>
    <row r="7" spans="1:13">
      <c r="A7" s="9"/>
      <c r="B7" s="9"/>
      <c r="C7" s="10"/>
      <c r="D7" s="10"/>
      <c r="E7" s="10"/>
      <c r="F7" s="10"/>
      <c r="G7" s="10"/>
      <c r="H7" s="10"/>
      <c r="I7" s="10"/>
      <c r="J7" s="10"/>
      <c r="K7" s="10"/>
      <c r="L7" s="10"/>
      <c r="M7" s="10"/>
    </row>
    <row r="8" spans="1:13">
      <c r="A8" s="46" t="s">
        <v>25</v>
      </c>
      <c r="B8" s="47"/>
      <c r="C8" s="47"/>
      <c r="D8" s="47"/>
      <c r="E8" s="47"/>
      <c r="F8" s="47"/>
      <c r="G8" s="47"/>
      <c r="H8" s="47"/>
      <c r="I8" s="47"/>
      <c r="J8" s="47"/>
      <c r="K8" s="47"/>
      <c r="L8" s="47"/>
      <c r="M8" s="47"/>
    </row>
    <row r="9" spans="1:13">
      <c r="A9" s="4" t="s">
        <v>1174</v>
      </c>
      <c r="B9" s="5" t="s">
        <v>1175</v>
      </c>
      <c r="C9" s="7">
        <v>230</v>
      </c>
      <c r="D9" s="11">
        <v>140.08000000000001</v>
      </c>
      <c r="E9" s="11">
        <v>210.12</v>
      </c>
      <c r="F9" s="7">
        <v>115</v>
      </c>
      <c r="G9" s="7"/>
      <c r="H9" s="7"/>
      <c r="I9" s="7"/>
      <c r="J9" s="7"/>
      <c r="K9" s="7"/>
      <c r="L9" s="8">
        <v>0</v>
      </c>
      <c r="M9" s="7"/>
    </row>
    <row r="10" spans="1:13">
      <c r="A10" s="4" t="s">
        <v>1176</v>
      </c>
      <c r="B10" s="5" t="s">
        <v>1177</v>
      </c>
      <c r="C10" s="7">
        <v>919.78</v>
      </c>
      <c r="D10" s="11">
        <v>653.36</v>
      </c>
      <c r="E10" s="11">
        <v>980.04</v>
      </c>
      <c r="F10" s="7">
        <v>1254.25</v>
      </c>
      <c r="G10" s="11">
        <v>1143.5999999999999</v>
      </c>
      <c r="H10" s="11">
        <v>1214.2</v>
      </c>
      <c r="I10" s="11">
        <v>1898.9</v>
      </c>
      <c r="J10" s="11">
        <v>1108.3</v>
      </c>
      <c r="K10" s="7"/>
      <c r="L10" s="8">
        <v>0</v>
      </c>
      <c r="M10" s="7"/>
    </row>
    <row r="11" spans="1:13">
      <c r="A11" s="4" t="s">
        <v>1178</v>
      </c>
      <c r="B11" s="5" t="s">
        <v>1179</v>
      </c>
      <c r="C11" s="7">
        <v>8209.91</v>
      </c>
      <c r="D11" s="11">
        <v>1353.14</v>
      </c>
      <c r="E11" s="11">
        <v>2029.71</v>
      </c>
      <c r="F11" s="7">
        <v>7463.55</v>
      </c>
      <c r="G11" s="11">
        <v>4326.6899999999996</v>
      </c>
      <c r="H11" s="11">
        <v>5859.94</v>
      </c>
      <c r="I11" s="11">
        <v>10649.09</v>
      </c>
      <c r="J11" s="11">
        <v>49866.45</v>
      </c>
      <c r="K11" s="7"/>
      <c r="L11" s="8">
        <v>0</v>
      </c>
      <c r="M11" s="7"/>
    </row>
    <row r="12" spans="1:13">
      <c r="A12" s="4" t="s">
        <v>1180</v>
      </c>
      <c r="B12" s="5" t="s">
        <v>1181</v>
      </c>
      <c r="C12" s="7">
        <v>1897.5</v>
      </c>
      <c r="D12" s="11">
        <v>20.329999999999998</v>
      </c>
      <c r="E12" s="11">
        <v>30.495000000000001</v>
      </c>
      <c r="F12" s="7">
        <v>1725</v>
      </c>
      <c r="G12" s="11">
        <v>45.53</v>
      </c>
      <c r="H12" s="7"/>
      <c r="I12" s="11">
        <v>1723.16</v>
      </c>
      <c r="J12" s="11">
        <v>514.05999999999995</v>
      </c>
      <c r="K12" s="7"/>
      <c r="L12" s="8">
        <v>0</v>
      </c>
      <c r="M12" s="7"/>
    </row>
    <row r="13" spans="1:13">
      <c r="A13" s="4" t="s">
        <v>1182</v>
      </c>
      <c r="B13" s="5" t="s">
        <v>1183</v>
      </c>
      <c r="C13" s="7">
        <v>80428.61</v>
      </c>
      <c r="D13" s="11">
        <v>53619.07</v>
      </c>
      <c r="E13" s="11">
        <v>80428.604999999996</v>
      </c>
      <c r="F13" s="7">
        <v>89012.4</v>
      </c>
      <c r="G13" s="11">
        <v>88133.84</v>
      </c>
      <c r="H13" s="11">
        <v>86846.68</v>
      </c>
      <c r="I13" s="11">
        <v>91566.23</v>
      </c>
      <c r="J13" s="11">
        <v>82475.679999999993</v>
      </c>
      <c r="K13" s="7"/>
      <c r="L13" s="8">
        <v>0</v>
      </c>
      <c r="M13" s="7"/>
    </row>
    <row r="14" spans="1:13">
      <c r="A14" s="4" t="s">
        <v>1184</v>
      </c>
      <c r="B14" s="5" t="s">
        <v>1185</v>
      </c>
      <c r="C14" s="7">
        <v>1650</v>
      </c>
      <c r="D14" s="11">
        <v>50.84</v>
      </c>
      <c r="E14" s="11">
        <v>76.260000000000005</v>
      </c>
      <c r="F14" s="7">
        <v>1500</v>
      </c>
      <c r="G14" s="7"/>
      <c r="H14" s="7"/>
      <c r="I14" s="7"/>
      <c r="J14" s="7"/>
      <c r="K14" s="7"/>
      <c r="L14" s="8">
        <v>0</v>
      </c>
      <c r="M14" s="7"/>
    </row>
    <row r="15" spans="1:13">
      <c r="A15" s="4" t="s">
        <v>1186</v>
      </c>
      <c r="B15" s="5" t="s">
        <v>1187</v>
      </c>
      <c r="C15" s="7">
        <v>275</v>
      </c>
      <c r="D15" s="11">
        <v>60</v>
      </c>
      <c r="E15" s="11">
        <v>90</v>
      </c>
      <c r="F15" s="7">
        <v>250</v>
      </c>
      <c r="G15" s="7"/>
      <c r="H15" s="7"/>
      <c r="I15" s="7"/>
      <c r="J15" s="7"/>
      <c r="K15" s="7"/>
      <c r="L15" s="8">
        <v>0</v>
      </c>
      <c r="M15" s="7"/>
    </row>
    <row r="16" spans="1:13">
      <c r="A16" s="4" t="s">
        <v>1188</v>
      </c>
      <c r="B16" s="5" t="s">
        <v>1189</v>
      </c>
      <c r="C16" s="7">
        <v>190856.78</v>
      </c>
      <c r="D16" s="11">
        <v>115670.77</v>
      </c>
      <c r="E16" s="11">
        <v>173506.155</v>
      </c>
      <c r="F16" s="7">
        <v>177635.12</v>
      </c>
      <c r="G16" s="11">
        <v>91992.57</v>
      </c>
      <c r="H16" s="11">
        <v>78596.570000000007</v>
      </c>
      <c r="I16" s="11">
        <v>79802.623999999996</v>
      </c>
      <c r="J16" s="11">
        <v>74806.53</v>
      </c>
      <c r="K16" s="7"/>
      <c r="L16" s="8">
        <v>0</v>
      </c>
      <c r="M16" s="7"/>
    </row>
    <row r="17" spans="1:13">
      <c r="A17" s="4" t="s">
        <v>1190</v>
      </c>
      <c r="B17" s="5" t="s">
        <v>1191</v>
      </c>
      <c r="C17" s="7">
        <v>15435</v>
      </c>
      <c r="D17" s="11">
        <v>9381.02</v>
      </c>
      <c r="E17" s="11">
        <v>14071.53</v>
      </c>
      <c r="F17" s="7">
        <v>7350</v>
      </c>
      <c r="G17" s="11">
        <v>7997.27</v>
      </c>
      <c r="H17" s="11">
        <v>6594.89</v>
      </c>
      <c r="I17" s="11">
        <v>6767.61</v>
      </c>
      <c r="J17" s="11">
        <v>6043.4</v>
      </c>
      <c r="K17" s="7"/>
      <c r="L17" s="8">
        <v>0</v>
      </c>
      <c r="M17" s="7"/>
    </row>
    <row r="18" spans="1:13">
      <c r="A18" s="4" t="s">
        <v>1192</v>
      </c>
      <c r="B18" s="5" t="s">
        <v>1193</v>
      </c>
      <c r="C18" s="7">
        <v>6820</v>
      </c>
      <c r="D18" s="11">
        <v>2491.15</v>
      </c>
      <c r="E18" s="11">
        <v>3736.7249999999999</v>
      </c>
      <c r="F18" s="7">
        <v>6200</v>
      </c>
      <c r="G18" s="11">
        <v>4373.62</v>
      </c>
      <c r="H18" s="7"/>
      <c r="I18" s="7"/>
      <c r="J18" s="11">
        <v>209.46</v>
      </c>
      <c r="K18" s="7"/>
      <c r="L18" s="8">
        <v>0</v>
      </c>
      <c r="M18" s="7"/>
    </row>
    <row r="19" spans="1:13">
      <c r="A19" s="4"/>
      <c r="B19" s="5" t="s">
        <v>1194</v>
      </c>
      <c r="C19" s="12">
        <v>300</v>
      </c>
      <c r="D19" s="12"/>
      <c r="E19" s="12"/>
      <c r="F19" s="12"/>
      <c r="G19" s="12"/>
      <c r="H19" s="12"/>
      <c r="I19" s="12"/>
      <c r="J19" s="12"/>
      <c r="K19" s="12"/>
      <c r="L19" s="12"/>
      <c r="M19" s="12"/>
    </row>
    <row r="20" spans="1:13">
      <c r="A20" s="4"/>
      <c r="B20" s="5"/>
      <c r="C20" s="7"/>
      <c r="D20" s="7"/>
      <c r="E20" s="7"/>
      <c r="F20" s="7"/>
      <c r="G20" s="7"/>
      <c r="H20" s="7"/>
      <c r="I20" s="7"/>
      <c r="J20" s="7"/>
      <c r="K20" s="7"/>
      <c r="L20" s="7"/>
      <c r="M20" s="7"/>
    </row>
    <row r="21" spans="1:13">
      <c r="A21" s="4"/>
      <c r="B21" s="5" t="s">
        <v>36</v>
      </c>
      <c r="C21" s="7">
        <f>SUM(C9:C19)</f>
        <v>307022.58</v>
      </c>
      <c r="D21" s="11">
        <v>183439.76</v>
      </c>
      <c r="E21" s="11">
        <v>275159.64</v>
      </c>
      <c r="F21" s="7">
        <f>SUM(F9:F18)</f>
        <v>292505.32</v>
      </c>
      <c r="G21" s="11">
        <v>198013.12</v>
      </c>
      <c r="H21" s="11">
        <v>179112.28</v>
      </c>
      <c r="I21" s="11">
        <v>192407.614</v>
      </c>
      <c r="J21" s="11">
        <v>215023.88</v>
      </c>
      <c r="K21" s="7"/>
      <c r="L21" s="8">
        <v>0</v>
      </c>
      <c r="M21" s="7"/>
    </row>
    <row r="22" spans="1:13">
      <c r="A22" s="9"/>
      <c r="B22" s="9"/>
      <c r="C22" s="10"/>
      <c r="D22" s="10"/>
      <c r="E22" s="10"/>
      <c r="F22" s="10"/>
      <c r="G22" s="10"/>
      <c r="H22" s="10"/>
      <c r="I22" s="10"/>
      <c r="J22" s="10"/>
      <c r="K22" s="10"/>
      <c r="L22" s="10"/>
      <c r="M22" s="10"/>
    </row>
    <row r="23" spans="1:13">
      <c r="A23" s="5"/>
      <c r="B23" s="5"/>
      <c r="C23" s="7"/>
      <c r="D23" s="7"/>
      <c r="E23" s="7"/>
      <c r="F23" s="7"/>
      <c r="G23" s="7"/>
      <c r="H23" s="7"/>
      <c r="I23" s="7"/>
      <c r="J23" s="7"/>
      <c r="K23" s="7"/>
      <c r="L23" s="7"/>
      <c r="M23" s="7"/>
    </row>
    <row r="24" spans="1:13">
      <c r="A24" s="5"/>
      <c r="B24" s="5"/>
      <c r="C24" s="7"/>
      <c r="D24" s="7"/>
      <c r="E24" s="7"/>
      <c r="F24" s="7"/>
      <c r="G24" s="7"/>
      <c r="H24" s="7"/>
      <c r="I24" s="7"/>
      <c r="J24" s="7"/>
      <c r="K24" s="7"/>
      <c r="L24" s="7"/>
      <c r="M24" s="7"/>
    </row>
    <row r="25" spans="1:13">
      <c r="A25" s="5"/>
      <c r="B25" s="5"/>
      <c r="C25" s="7"/>
      <c r="D25" s="7"/>
      <c r="E25" s="7"/>
      <c r="F25" s="7"/>
      <c r="G25" s="7"/>
      <c r="H25" s="7"/>
      <c r="I25" s="7"/>
      <c r="J25" s="7"/>
      <c r="K25" s="7"/>
      <c r="L25" s="7"/>
      <c r="M25" s="7"/>
    </row>
    <row r="26" spans="1:13">
      <c r="A26" s="5"/>
      <c r="B26" s="5"/>
      <c r="C26" s="7"/>
      <c r="D26" s="7"/>
      <c r="E26" s="7"/>
      <c r="F26" s="7"/>
      <c r="G26" s="7"/>
      <c r="H26" s="7"/>
      <c r="I26" s="7"/>
      <c r="J26" s="7"/>
      <c r="K26" s="7"/>
      <c r="L26" s="7"/>
      <c r="M26" s="7"/>
    </row>
    <row r="27" spans="1:13">
      <c r="A27" s="5"/>
      <c r="B27" s="5"/>
      <c r="C27" s="7"/>
      <c r="D27" s="7"/>
      <c r="E27" s="7"/>
      <c r="F27" s="7"/>
      <c r="G27" s="7"/>
      <c r="H27" s="7"/>
      <c r="I27" s="7"/>
      <c r="J27" s="7"/>
      <c r="K27" s="7"/>
      <c r="L27" s="7"/>
      <c r="M27" s="7"/>
    </row>
    <row r="28" spans="1:13">
      <c r="A28" s="5"/>
      <c r="B28" s="5"/>
      <c r="C28" s="7"/>
      <c r="D28" s="7"/>
      <c r="E28" s="7"/>
      <c r="F28" s="7"/>
      <c r="G28" s="7"/>
      <c r="H28" s="7"/>
      <c r="I28" s="7"/>
      <c r="J28" s="7"/>
      <c r="K28" s="7"/>
      <c r="L28" s="7"/>
      <c r="M28" s="7"/>
    </row>
    <row r="29" spans="1:13">
      <c r="A29" s="5"/>
      <c r="B29" s="5"/>
      <c r="C29" s="7"/>
      <c r="D29" s="7"/>
      <c r="E29" s="7"/>
      <c r="F29" s="7"/>
      <c r="G29" s="7"/>
      <c r="H29" s="7"/>
      <c r="I29" s="7"/>
      <c r="J29" s="7"/>
      <c r="K29" s="7"/>
      <c r="L29" s="7"/>
      <c r="M29" s="7"/>
    </row>
    <row r="30" spans="1:13">
      <c r="A30" s="5"/>
      <c r="B30" s="5"/>
      <c r="C30" s="7"/>
      <c r="D30" s="7"/>
      <c r="E30" s="7"/>
      <c r="F30" s="7"/>
      <c r="G30" s="7"/>
      <c r="H30" s="7"/>
      <c r="I30" s="7"/>
      <c r="J30" s="7"/>
      <c r="K30" s="7"/>
      <c r="L30" s="7"/>
      <c r="M30" s="7"/>
    </row>
    <row r="31" spans="1:13">
      <c r="A31" s="5"/>
      <c r="B31" s="5"/>
      <c r="C31" s="7"/>
      <c r="D31" s="7"/>
      <c r="E31" s="7"/>
      <c r="F31" s="7"/>
      <c r="G31" s="7"/>
      <c r="H31" s="7"/>
      <c r="I31" s="7"/>
      <c r="J31" s="7"/>
      <c r="K31" s="7"/>
      <c r="L31" s="7"/>
      <c r="M31" s="7"/>
    </row>
    <row r="32" spans="1:13">
      <c r="A32" s="5"/>
      <c r="B32" s="5"/>
      <c r="C32" s="7"/>
      <c r="D32" s="7"/>
      <c r="E32" s="7"/>
      <c r="F32" s="7"/>
      <c r="G32" s="7"/>
      <c r="H32" s="7"/>
      <c r="I32" s="7"/>
      <c r="J32" s="7"/>
      <c r="K32" s="7"/>
      <c r="L32" s="7"/>
      <c r="M32" s="7"/>
    </row>
    <row r="33" spans="1:13">
      <c r="A33" s="5"/>
      <c r="B33" s="5"/>
      <c r="C33" s="7"/>
      <c r="D33" s="7"/>
      <c r="E33" s="7"/>
      <c r="F33" s="7"/>
      <c r="G33" s="7"/>
      <c r="H33" s="7"/>
      <c r="I33" s="7"/>
      <c r="J33" s="7"/>
      <c r="K33" s="7"/>
      <c r="L33" s="7"/>
      <c r="M33" s="7"/>
    </row>
    <row r="34" spans="1:13">
      <c r="A34" s="5"/>
      <c r="B34" s="5"/>
      <c r="C34" s="7"/>
      <c r="D34" s="7"/>
      <c r="E34" s="7"/>
      <c r="F34" s="7"/>
      <c r="G34" s="7"/>
      <c r="H34" s="7"/>
      <c r="I34" s="7"/>
      <c r="J34" s="7"/>
      <c r="K34" s="7"/>
      <c r="L34" s="7"/>
      <c r="M34" s="7"/>
    </row>
    <row r="35" spans="1:13">
      <c r="A35" s="5"/>
      <c r="B35" s="5"/>
      <c r="C35" s="7"/>
      <c r="D35" s="7"/>
      <c r="E35" s="7"/>
      <c r="F35" s="7"/>
      <c r="G35" s="7"/>
      <c r="H35" s="7"/>
      <c r="I35" s="7"/>
      <c r="J35" s="7"/>
      <c r="K35" s="7"/>
      <c r="L35" s="7"/>
      <c r="M35" s="7"/>
    </row>
    <row r="36" spans="1:13">
      <c r="A36" s="5"/>
      <c r="B36" s="5"/>
      <c r="C36" s="7"/>
      <c r="D36" s="7"/>
      <c r="E36" s="7"/>
      <c r="F36" s="7"/>
      <c r="G36" s="7"/>
      <c r="H36" s="7"/>
      <c r="I36" s="7"/>
      <c r="J36" s="7"/>
      <c r="K36" s="7"/>
      <c r="L36" s="7"/>
      <c r="M36" s="7"/>
    </row>
    <row r="37" spans="1:13">
      <c r="A37" s="5"/>
      <c r="B37" s="5"/>
      <c r="C37" s="7"/>
      <c r="D37" s="7"/>
      <c r="E37" s="7"/>
      <c r="F37" s="7"/>
      <c r="G37" s="7"/>
      <c r="H37" s="7"/>
      <c r="I37" s="7"/>
      <c r="J37" s="7"/>
      <c r="K37" s="7"/>
      <c r="L37" s="7"/>
      <c r="M37" s="7"/>
    </row>
    <row r="38" spans="1:13">
      <c r="A38" s="5"/>
      <c r="B38" s="5"/>
      <c r="C38" s="7"/>
      <c r="D38" s="7"/>
      <c r="E38" s="7"/>
      <c r="F38" s="7"/>
      <c r="G38" s="7"/>
      <c r="H38" s="7"/>
      <c r="I38" s="7"/>
      <c r="J38" s="7"/>
      <c r="K38" s="7"/>
      <c r="L38" s="7"/>
      <c r="M38" s="7"/>
    </row>
    <row r="39" spans="1:13">
      <c r="A39" s="5"/>
      <c r="B39" s="5"/>
      <c r="C39" s="7"/>
      <c r="D39" s="7"/>
      <c r="E39" s="7"/>
      <c r="F39" s="7"/>
      <c r="G39" s="7"/>
      <c r="H39" s="7"/>
      <c r="I39" s="7"/>
      <c r="J39" s="7"/>
      <c r="K39" s="7"/>
      <c r="L39" s="7"/>
      <c r="M39" s="7"/>
    </row>
    <row r="40" spans="1:13">
      <c r="A40" s="5"/>
      <c r="B40" s="5"/>
      <c r="C40" s="7"/>
      <c r="D40" s="7"/>
      <c r="E40" s="7"/>
      <c r="F40" s="7"/>
      <c r="G40" s="7"/>
      <c r="H40" s="7"/>
      <c r="I40" s="7"/>
      <c r="J40" s="7"/>
      <c r="K40" s="7"/>
      <c r="L40" s="7"/>
      <c r="M40" s="7"/>
    </row>
    <row r="41" spans="1:13">
      <c r="A41" s="5"/>
      <c r="B41" s="5"/>
      <c r="C41" s="7"/>
      <c r="D41" s="7"/>
      <c r="E41" s="7"/>
      <c r="F41" s="7"/>
      <c r="G41" s="7"/>
      <c r="H41" s="7"/>
      <c r="I41" s="7"/>
      <c r="J41" s="7"/>
      <c r="K41" s="7"/>
      <c r="L41" s="7"/>
      <c r="M41" s="7"/>
    </row>
    <row r="42" spans="1:13">
      <c r="A42" s="5"/>
      <c r="B42" s="5"/>
      <c r="C42" s="7"/>
      <c r="D42" s="7"/>
      <c r="E42" s="7"/>
      <c r="F42" s="7"/>
      <c r="G42" s="7"/>
      <c r="H42" s="7"/>
      <c r="I42" s="7"/>
      <c r="J42" s="7"/>
      <c r="K42" s="7"/>
      <c r="L42" s="7"/>
      <c r="M42" s="7"/>
    </row>
    <row r="43" spans="1:13">
      <c r="A43" s="5"/>
      <c r="B43" s="5"/>
      <c r="C43" s="7"/>
      <c r="D43" s="7"/>
      <c r="E43" s="7"/>
      <c r="F43" s="7"/>
      <c r="G43" s="7"/>
      <c r="H43" s="7"/>
      <c r="I43" s="7"/>
      <c r="J43" s="7"/>
      <c r="K43" s="7"/>
      <c r="L43" s="7"/>
      <c r="M43" s="7"/>
    </row>
    <row r="44" spans="1:13">
      <c r="A44" s="5"/>
      <c r="B44" s="5"/>
      <c r="C44" s="7"/>
      <c r="D44" s="7"/>
      <c r="E44" s="7"/>
      <c r="F44" s="7"/>
      <c r="G44" s="7"/>
      <c r="H44" s="7"/>
      <c r="I44" s="7"/>
      <c r="J44" s="7"/>
      <c r="K44" s="7"/>
      <c r="L44" s="7"/>
      <c r="M44" s="7"/>
    </row>
    <row r="45" spans="1:13">
      <c r="A45" s="5"/>
      <c r="B45" s="5"/>
      <c r="C45" s="7"/>
      <c r="D45" s="7"/>
      <c r="E45" s="7"/>
      <c r="F45" s="7"/>
      <c r="G45" s="7"/>
      <c r="H45" s="7"/>
      <c r="I45" s="7"/>
      <c r="J45" s="7"/>
      <c r="K45" s="7"/>
      <c r="L45" s="7"/>
      <c r="M45" s="7"/>
    </row>
    <row r="46" spans="1:13">
      <c r="A46" s="5"/>
      <c r="B46" s="5"/>
      <c r="C46" s="7"/>
      <c r="D46" s="7"/>
      <c r="E46" s="7"/>
      <c r="F46" s="7"/>
      <c r="G46" s="7"/>
      <c r="H46" s="7"/>
      <c r="I46" s="7"/>
      <c r="J46" s="7"/>
      <c r="K46" s="7"/>
      <c r="L46" s="7"/>
      <c r="M46" s="7"/>
    </row>
    <row r="47" spans="1:13">
      <c r="A47" s="5"/>
      <c r="B47" s="5"/>
      <c r="C47" s="7"/>
      <c r="D47" s="7"/>
      <c r="E47" s="7"/>
      <c r="F47" s="7"/>
      <c r="G47" s="7"/>
      <c r="H47" s="7"/>
      <c r="I47" s="7"/>
      <c r="J47" s="7"/>
      <c r="K47" s="7"/>
      <c r="L47" s="7"/>
      <c r="M47" s="7"/>
    </row>
    <row r="48" spans="1:13">
      <c r="A48" s="5"/>
      <c r="B48" s="5"/>
      <c r="C48" s="7"/>
      <c r="D48" s="7"/>
      <c r="E48" s="7"/>
      <c r="F48" s="7"/>
      <c r="G48" s="7"/>
      <c r="H48" s="7"/>
      <c r="I48" s="7"/>
      <c r="J48" s="7"/>
      <c r="K48" s="7"/>
      <c r="L48" s="7"/>
      <c r="M48" s="7"/>
    </row>
    <row r="49" spans="1:13">
      <c r="A49" s="5"/>
      <c r="B49" s="5"/>
      <c r="C49" s="7"/>
      <c r="D49" s="7"/>
      <c r="E49" s="7"/>
      <c r="F49" s="7"/>
      <c r="G49" s="7"/>
      <c r="H49" s="7"/>
      <c r="I49" s="7"/>
      <c r="J49" s="7"/>
      <c r="K49" s="7"/>
      <c r="L49" s="7"/>
      <c r="M49" s="7"/>
    </row>
    <row r="50" spans="1:13">
      <c r="A50" s="5"/>
      <c r="B50" s="5"/>
      <c r="C50" s="7"/>
      <c r="D50" s="7"/>
      <c r="E50" s="7"/>
      <c r="F50" s="7"/>
      <c r="G50" s="7"/>
      <c r="H50" s="7"/>
      <c r="I50" s="7"/>
      <c r="J50" s="7"/>
      <c r="K50" s="7"/>
      <c r="L50" s="7"/>
      <c r="M50" s="7"/>
    </row>
  </sheetData>
  <mergeCells count="4">
    <mergeCell ref="A1:M1"/>
    <mergeCell ref="A2:M2"/>
    <mergeCell ref="A3:M3"/>
    <mergeCell ref="A8:M8"/>
  </mergeCells>
  <pageMargins left="0.75" right="0.75" top="0.75" bottom="0.75" header="0.03" footer="0.03"/>
  <pageSetup fitToHeight="0"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C996C-6FE3-42B9-8EF7-7BC825446EFA}">
  <dimension ref="A1:D58"/>
  <sheetViews>
    <sheetView workbookViewId="0">
      <selection activeCell="C16" sqref="C16"/>
    </sheetView>
  </sheetViews>
  <sheetFormatPr defaultRowHeight="12.75"/>
  <cols>
    <col min="1" max="1" width="19" customWidth="1"/>
    <col min="2" max="2" width="33" customWidth="1"/>
    <col min="3" max="3" width="12.6640625" customWidth="1"/>
    <col min="4" max="4" width="30.6640625" customWidth="1"/>
  </cols>
  <sheetData>
    <row r="1" spans="1:4" ht="13.5">
      <c r="A1" s="44" t="s">
        <v>0</v>
      </c>
      <c r="B1" s="44"/>
      <c r="C1" s="44"/>
      <c r="D1" s="44"/>
    </row>
    <row r="2" spans="1:4">
      <c r="A2" s="45" t="s">
        <v>1195</v>
      </c>
      <c r="B2" s="45"/>
      <c r="C2" s="45"/>
      <c r="D2" s="45"/>
    </row>
    <row r="3" spans="1:4" ht="12.75" customHeight="1">
      <c r="A3" s="45" t="s">
        <v>2</v>
      </c>
      <c r="B3" s="45"/>
      <c r="C3" s="45"/>
      <c r="D3" s="45"/>
    </row>
    <row r="4" spans="1:4">
      <c r="C4" s="1" t="s">
        <v>3</v>
      </c>
    </row>
    <row r="5" spans="1:4">
      <c r="C5" s="2" t="s">
        <v>8</v>
      </c>
    </row>
    <row r="6" spans="1:4">
      <c r="C6" s="2" t="s">
        <v>17</v>
      </c>
      <c r="D6" s="3" t="s">
        <v>22</v>
      </c>
    </row>
    <row r="7" spans="1:4">
      <c r="A7" s="9"/>
      <c r="B7" s="9"/>
      <c r="C7" s="10"/>
      <c r="D7" s="10"/>
    </row>
    <row r="8" spans="1:4">
      <c r="A8" s="46" t="s">
        <v>25</v>
      </c>
      <c r="B8" s="47"/>
      <c r="C8" s="47"/>
      <c r="D8" s="47"/>
    </row>
    <row r="9" spans="1:4">
      <c r="A9" s="4" t="s">
        <v>141</v>
      </c>
      <c r="B9" s="5" t="s">
        <v>1196</v>
      </c>
      <c r="C9" s="7">
        <v>1500</v>
      </c>
      <c r="D9" s="7"/>
    </row>
    <row r="10" spans="1:4">
      <c r="A10" s="4" t="s">
        <v>143</v>
      </c>
      <c r="B10" s="5" t="s">
        <v>1197</v>
      </c>
      <c r="C10" s="11">
        <v>45000</v>
      </c>
      <c r="D10" s="7"/>
    </row>
    <row r="11" spans="1:4">
      <c r="A11" s="4" t="s">
        <v>145</v>
      </c>
      <c r="B11" s="5" t="s">
        <v>1198</v>
      </c>
      <c r="C11" s="11">
        <v>10000</v>
      </c>
      <c r="D11" s="7"/>
    </row>
    <row r="12" spans="1:4">
      <c r="A12" s="4" t="s">
        <v>147</v>
      </c>
      <c r="B12" s="5" t="s">
        <v>1199</v>
      </c>
      <c r="C12" s="7">
        <v>70000</v>
      </c>
      <c r="D12" s="7"/>
    </row>
    <row r="13" spans="1:4">
      <c r="A13" s="4" t="s">
        <v>149</v>
      </c>
      <c r="B13" s="5" t="s">
        <v>1200</v>
      </c>
      <c r="C13" s="11">
        <v>25000</v>
      </c>
      <c r="D13" s="7"/>
    </row>
    <row r="14" spans="1:4">
      <c r="A14" s="4" t="s">
        <v>151</v>
      </c>
      <c r="B14" s="5" t="s">
        <v>89</v>
      </c>
      <c r="C14" s="11" t="s">
        <v>89</v>
      </c>
      <c r="D14" s="7"/>
    </row>
    <row r="15" spans="1:4">
      <c r="A15" s="4"/>
      <c r="B15" s="5" t="s">
        <v>89</v>
      </c>
      <c r="C15" s="7"/>
      <c r="D15" s="7"/>
    </row>
    <row r="16" spans="1:4">
      <c r="A16" s="4"/>
      <c r="B16" s="5" t="s">
        <v>36</v>
      </c>
      <c r="C16" s="11">
        <f>SUM(C9:C14)</f>
        <v>151500</v>
      </c>
      <c r="D16" s="7"/>
    </row>
    <row r="17" spans="1:4">
      <c r="A17" s="9"/>
      <c r="B17" s="9"/>
      <c r="C17" s="7"/>
      <c r="D17" s="7"/>
    </row>
    <row r="18" spans="1:4">
      <c r="A18" s="5"/>
      <c r="B18" s="5"/>
      <c r="C18" s="7"/>
      <c r="D18" s="7"/>
    </row>
    <row r="19" spans="1:4">
      <c r="A19" s="5"/>
      <c r="B19" s="5"/>
      <c r="C19" s="11" t="s">
        <v>89</v>
      </c>
      <c r="D19" s="7"/>
    </row>
    <row r="20" spans="1:4">
      <c r="A20" s="5"/>
      <c r="B20" s="5"/>
      <c r="C20" s="7"/>
      <c r="D20" s="7"/>
    </row>
    <row r="21" spans="1:4">
      <c r="A21" s="5"/>
      <c r="B21" s="5"/>
      <c r="C21" s="7"/>
      <c r="D21" s="7"/>
    </row>
    <row r="22" spans="1:4">
      <c r="A22" s="5"/>
      <c r="B22" s="5"/>
      <c r="C22" s="11" t="s">
        <v>89</v>
      </c>
      <c r="D22" s="7"/>
    </row>
    <row r="23" spans="1:4">
      <c r="A23" s="5"/>
      <c r="B23" s="5"/>
      <c r="C23" s="7"/>
      <c r="D23" s="7"/>
    </row>
    <row r="24" spans="1:4">
      <c r="A24" s="5"/>
      <c r="B24" s="5"/>
      <c r="C24" s="11" t="s">
        <v>89</v>
      </c>
      <c r="D24" s="7"/>
    </row>
    <row r="25" spans="1:4">
      <c r="A25" s="5"/>
      <c r="B25" s="5"/>
      <c r="C25" s="11" t="s">
        <v>89</v>
      </c>
      <c r="D25" s="7"/>
    </row>
    <row r="26" spans="1:4">
      <c r="A26" s="5"/>
      <c r="B26" s="5"/>
      <c r="C26" s="7"/>
      <c r="D26" s="7"/>
    </row>
    <row r="27" spans="1:4">
      <c r="A27" s="5"/>
      <c r="B27" s="5"/>
      <c r="C27" s="11" t="s">
        <v>89</v>
      </c>
      <c r="D27" s="7"/>
    </row>
    <row r="28" spans="1:4">
      <c r="A28" s="5"/>
      <c r="B28" s="5"/>
      <c r="C28" s="12"/>
      <c r="D28" s="12"/>
    </row>
    <row r="29" spans="1:4">
      <c r="A29" s="5"/>
      <c r="B29" s="5"/>
      <c r="C29" s="7" t="s">
        <v>89</v>
      </c>
      <c r="D29" s="7"/>
    </row>
    <row r="30" spans="1:4">
      <c r="A30" s="5"/>
      <c r="B30" s="5"/>
      <c r="C30" s="10"/>
      <c r="D30" s="10"/>
    </row>
    <row r="31" spans="1:4">
      <c r="A31" s="5"/>
      <c r="B31" s="5"/>
      <c r="C31" s="7"/>
      <c r="D31" s="7"/>
    </row>
    <row r="32" spans="1:4">
      <c r="A32" s="5"/>
      <c r="B32" s="5"/>
      <c r="C32" s="7"/>
      <c r="D32" s="7"/>
    </row>
    <row r="33" spans="1:4">
      <c r="A33" s="5"/>
      <c r="B33" s="5"/>
      <c r="C33" s="7"/>
      <c r="D33" s="7"/>
    </row>
    <row r="34" spans="1:4">
      <c r="A34" s="5"/>
      <c r="B34" s="5"/>
      <c r="C34" s="7"/>
      <c r="D34" s="7"/>
    </row>
    <row r="35" spans="1:4">
      <c r="A35" s="5"/>
      <c r="B35" s="5"/>
      <c r="C35" s="7"/>
      <c r="D35" s="7"/>
    </row>
    <row r="36" spans="1:4">
      <c r="A36" s="5"/>
      <c r="B36" s="5"/>
      <c r="C36" s="7"/>
      <c r="D36" s="7"/>
    </row>
    <row r="37" spans="1:4">
      <c r="A37" s="5"/>
      <c r="B37" s="5"/>
      <c r="C37" s="7"/>
      <c r="D37" s="7"/>
    </row>
    <row r="38" spans="1:4">
      <c r="A38" s="5"/>
      <c r="B38" s="5"/>
      <c r="C38" s="7"/>
      <c r="D38" s="7"/>
    </row>
    <row r="39" spans="1:4">
      <c r="A39" s="5"/>
      <c r="B39" s="5"/>
      <c r="C39" s="7"/>
      <c r="D39" s="7"/>
    </row>
    <row r="40" spans="1:4">
      <c r="A40" s="5"/>
      <c r="B40" s="5"/>
      <c r="C40" s="7"/>
      <c r="D40" s="7"/>
    </row>
    <row r="41" spans="1:4">
      <c r="A41" s="5"/>
      <c r="B41" s="5"/>
      <c r="C41" s="7"/>
      <c r="D41" s="7"/>
    </row>
    <row r="42" spans="1:4">
      <c r="A42" s="5"/>
      <c r="B42" s="5"/>
      <c r="C42" s="7"/>
      <c r="D42" s="7"/>
    </row>
    <row r="43" spans="1:4">
      <c r="A43" s="5"/>
      <c r="B43" s="5"/>
      <c r="C43" s="7"/>
      <c r="D43" s="7"/>
    </row>
    <row r="44" spans="1:4">
      <c r="A44" s="5"/>
      <c r="B44" s="5"/>
      <c r="C44" s="7"/>
      <c r="D44" s="7"/>
    </row>
    <row r="45" spans="1:4">
      <c r="A45" s="5"/>
      <c r="B45" s="5"/>
      <c r="C45" s="7"/>
      <c r="D45" s="7"/>
    </row>
    <row r="46" spans="1:4">
      <c r="C46" s="7"/>
      <c r="D46" s="7"/>
    </row>
    <row r="47" spans="1:4">
      <c r="C47" s="7"/>
      <c r="D47" s="7"/>
    </row>
    <row r="48" spans="1:4">
      <c r="C48" s="7"/>
      <c r="D48" s="7"/>
    </row>
    <row r="49" spans="3:4">
      <c r="C49" s="7"/>
      <c r="D49" s="7"/>
    </row>
    <row r="50" spans="3:4">
      <c r="C50" s="7"/>
      <c r="D50" s="7"/>
    </row>
    <row r="51" spans="3:4">
      <c r="C51" s="7"/>
      <c r="D51" s="7"/>
    </row>
    <row r="52" spans="3:4">
      <c r="C52" s="7"/>
      <c r="D52" s="7"/>
    </row>
    <row r="53" spans="3:4">
      <c r="C53" s="7"/>
      <c r="D53" s="7"/>
    </row>
    <row r="54" spans="3:4">
      <c r="C54" s="7"/>
      <c r="D54" s="7"/>
    </row>
    <row r="55" spans="3:4">
      <c r="C55" s="7"/>
      <c r="D55" s="7"/>
    </row>
    <row r="56" spans="3:4">
      <c r="C56" s="7"/>
      <c r="D56" s="7"/>
    </row>
    <row r="57" spans="3:4">
      <c r="C57" s="7"/>
      <c r="D57" s="7"/>
    </row>
    <row r="58" spans="3:4">
      <c r="C58" s="7"/>
      <c r="D58" s="7"/>
    </row>
  </sheetData>
  <mergeCells count="4">
    <mergeCell ref="A1:D1"/>
    <mergeCell ref="A2:D2"/>
    <mergeCell ref="A3:D3"/>
    <mergeCell ref="A8:D8"/>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pageSetUpPr fitToPage="1"/>
  </sheetPr>
  <dimension ref="A1:M47"/>
  <sheetViews>
    <sheetView workbookViewId="0">
      <selection activeCell="I5" sqref="I5"/>
    </sheetView>
  </sheetViews>
  <sheetFormatPr defaultRowHeight="12.75"/>
  <cols>
    <col min="1" max="1" width="18.33203125" customWidth="1"/>
    <col min="2" max="2" width="32.33203125" customWidth="1"/>
    <col min="3" max="3" width="12.6640625" customWidth="1"/>
    <col min="4" max="4" width="14.33203125" customWidth="1"/>
    <col min="5" max="5" width="13.83203125" customWidth="1"/>
    <col min="6" max="11" width="14.5" customWidth="1"/>
    <col min="12" max="12" width="11.5" customWidth="1"/>
    <col min="13" max="13" width="30.6640625" customWidth="1"/>
  </cols>
  <sheetData>
    <row r="1" spans="1:13" ht="13.5">
      <c r="A1" s="44" t="s">
        <v>0</v>
      </c>
      <c r="B1" s="44"/>
      <c r="C1" s="44"/>
      <c r="D1" s="44"/>
      <c r="E1" s="44"/>
      <c r="F1" s="44"/>
      <c r="G1" s="44"/>
      <c r="H1" s="44"/>
      <c r="I1" s="44"/>
      <c r="J1" s="44"/>
      <c r="K1" s="44"/>
      <c r="L1" s="44"/>
      <c r="M1" s="44"/>
    </row>
    <row r="2" spans="1:13">
      <c r="A2" s="45" t="s">
        <v>1201</v>
      </c>
      <c r="B2" s="45"/>
      <c r="C2" s="45"/>
      <c r="D2" s="45"/>
      <c r="E2" s="45"/>
      <c r="F2" s="45"/>
      <c r="G2" s="45"/>
      <c r="H2" s="45"/>
      <c r="I2" s="45"/>
      <c r="J2" s="45"/>
      <c r="K2" s="45"/>
      <c r="L2" s="45"/>
      <c r="M2" s="45"/>
    </row>
    <row r="3" spans="1:13">
      <c r="A3" s="45" t="s">
        <v>2</v>
      </c>
      <c r="B3" s="45"/>
      <c r="C3" s="45"/>
      <c r="D3" s="45"/>
      <c r="E3" s="45"/>
      <c r="F3" s="45"/>
      <c r="G3" s="45"/>
      <c r="H3" s="45"/>
      <c r="I3" s="45"/>
      <c r="J3" s="45"/>
      <c r="K3" s="45"/>
      <c r="L3" s="45"/>
      <c r="M3" s="45"/>
    </row>
    <row r="4" spans="1:13">
      <c r="C4" s="1" t="s">
        <v>3</v>
      </c>
      <c r="D4" s="1" t="s">
        <v>4</v>
      </c>
      <c r="E4" s="1" t="s">
        <v>5</v>
      </c>
      <c r="F4" s="1" t="s">
        <v>6</v>
      </c>
      <c r="G4" s="1" t="s">
        <v>7</v>
      </c>
      <c r="H4" s="1" t="s">
        <v>7</v>
      </c>
      <c r="I4" s="3" t="s">
        <v>7</v>
      </c>
      <c r="J4" s="3" t="s">
        <v>7</v>
      </c>
      <c r="K4" s="3" t="s">
        <v>7</v>
      </c>
    </row>
    <row r="5" spans="1:13">
      <c r="C5" s="2" t="s">
        <v>8</v>
      </c>
      <c r="D5" s="1" t="s">
        <v>9</v>
      </c>
      <c r="E5" s="1" t="s">
        <v>7</v>
      </c>
      <c r="F5" s="1" t="s">
        <v>10</v>
      </c>
      <c r="G5" s="1" t="s">
        <v>11</v>
      </c>
      <c r="H5" s="1" t="s">
        <v>12</v>
      </c>
      <c r="I5" s="3" t="s">
        <v>13</v>
      </c>
      <c r="J5" s="3" t="s">
        <v>14</v>
      </c>
      <c r="K5" s="3" t="s">
        <v>15</v>
      </c>
      <c r="L5" s="1" t="s">
        <v>16</v>
      </c>
    </row>
    <row r="6" spans="1:13">
      <c r="C6" s="2" t="s">
        <v>17</v>
      </c>
      <c r="D6" s="3" t="s">
        <v>18</v>
      </c>
      <c r="E6" s="3" t="s">
        <v>19</v>
      </c>
      <c r="F6" s="3" t="s">
        <v>17</v>
      </c>
      <c r="G6" s="3" t="s">
        <v>20</v>
      </c>
      <c r="H6" s="3" t="s">
        <v>20</v>
      </c>
      <c r="I6" s="3" t="s">
        <v>20</v>
      </c>
      <c r="J6" s="3" t="s">
        <v>20</v>
      </c>
      <c r="K6" s="3" t="s">
        <v>20</v>
      </c>
      <c r="L6" s="3" t="s">
        <v>21</v>
      </c>
      <c r="M6" s="3" t="s">
        <v>22</v>
      </c>
    </row>
    <row r="7" spans="1:13">
      <c r="A7" s="9"/>
      <c r="B7" s="9"/>
      <c r="C7" s="10"/>
      <c r="D7" s="10"/>
      <c r="E7" s="10"/>
      <c r="F7" s="10"/>
      <c r="G7" s="10"/>
      <c r="H7" s="10"/>
      <c r="I7" s="10"/>
      <c r="J7" s="10"/>
      <c r="K7" s="10"/>
      <c r="L7" s="10"/>
      <c r="M7" s="10"/>
    </row>
    <row r="8" spans="1:13">
      <c r="A8" s="46" t="s">
        <v>25</v>
      </c>
      <c r="B8" s="47"/>
      <c r="C8" s="47"/>
      <c r="D8" s="47"/>
      <c r="E8" s="47"/>
      <c r="F8" s="47"/>
      <c r="G8" s="47"/>
      <c r="H8" s="47"/>
      <c r="I8" s="47"/>
      <c r="J8" s="47"/>
      <c r="K8" s="47"/>
      <c r="L8" s="47"/>
      <c r="M8" s="47"/>
    </row>
    <row r="9" spans="1:13">
      <c r="A9" s="4" t="s">
        <v>1202</v>
      </c>
      <c r="B9" s="5" t="s">
        <v>1203</v>
      </c>
      <c r="C9" s="7">
        <v>-2960000</v>
      </c>
      <c r="D9" s="11">
        <v>-2928228.2</v>
      </c>
      <c r="E9" s="11">
        <v>-2928228.2</v>
      </c>
      <c r="F9" s="16">
        <v>-2800000</v>
      </c>
      <c r="G9" s="11">
        <v>-2936388.54</v>
      </c>
      <c r="H9" s="11">
        <v>-2831442.74</v>
      </c>
      <c r="I9" s="11">
        <v>-2808465.28</v>
      </c>
      <c r="J9" s="11">
        <v>-2772070.09</v>
      </c>
      <c r="K9" s="11">
        <v>-2668616.19</v>
      </c>
      <c r="L9" s="8">
        <v>0</v>
      </c>
      <c r="M9" s="7"/>
    </row>
    <row r="10" spans="1:13">
      <c r="A10" s="4" t="s">
        <v>1204</v>
      </c>
      <c r="B10" s="5" t="s">
        <v>1205</v>
      </c>
      <c r="C10" s="7">
        <v>-15000</v>
      </c>
      <c r="D10" s="7"/>
      <c r="E10" s="11"/>
      <c r="F10" s="16">
        <v>-60000</v>
      </c>
      <c r="G10" s="11">
        <v>94625.96</v>
      </c>
      <c r="H10" s="11">
        <v>-104631.2</v>
      </c>
      <c r="I10" s="11">
        <v>17988.580000000002</v>
      </c>
      <c r="J10" s="11">
        <v>-36204.050000000003</v>
      </c>
      <c r="K10" s="11">
        <v>-2523.92</v>
      </c>
      <c r="L10" s="8">
        <v>0</v>
      </c>
      <c r="M10" s="7"/>
    </row>
    <row r="11" spans="1:13">
      <c r="A11" s="4" t="s">
        <v>1206</v>
      </c>
      <c r="B11" s="5" t="s">
        <v>1207</v>
      </c>
      <c r="C11" s="7">
        <v>-24000</v>
      </c>
      <c r="D11" s="11">
        <v>-18187</v>
      </c>
      <c r="E11" s="11">
        <v>-27280.5</v>
      </c>
      <c r="F11" s="10"/>
      <c r="G11" s="7"/>
      <c r="H11" s="7"/>
      <c r="I11" s="7"/>
      <c r="J11" s="7"/>
      <c r="K11" s="7"/>
      <c r="L11" s="8">
        <v>0</v>
      </c>
      <c r="M11" s="7"/>
    </row>
    <row r="12" spans="1:13">
      <c r="A12" s="4" t="s">
        <v>1208</v>
      </c>
      <c r="B12" s="5" t="s">
        <v>1209</v>
      </c>
      <c r="C12" s="7">
        <v>500</v>
      </c>
      <c r="D12" s="11">
        <v>75.69</v>
      </c>
      <c r="E12" s="11">
        <v>113.535</v>
      </c>
      <c r="F12" s="16">
        <v>1000</v>
      </c>
      <c r="G12" s="7"/>
      <c r="H12" s="11">
        <v>1125</v>
      </c>
      <c r="I12" s="7"/>
      <c r="J12" s="7"/>
      <c r="K12" s="7"/>
      <c r="L12" s="8">
        <v>0</v>
      </c>
      <c r="M12" s="7"/>
    </row>
    <row r="13" spans="1:13">
      <c r="A13" s="4" t="s">
        <v>1210</v>
      </c>
      <c r="B13" s="5" t="s">
        <v>1211</v>
      </c>
      <c r="C13" s="7">
        <v>3000</v>
      </c>
      <c r="D13" s="11">
        <v>2077</v>
      </c>
      <c r="E13" s="11">
        <v>3115.5</v>
      </c>
      <c r="F13" s="16">
        <v>3000</v>
      </c>
      <c r="G13" s="11">
        <v>844.65</v>
      </c>
      <c r="H13" s="11">
        <v>55</v>
      </c>
      <c r="I13" s="11">
        <v>2821.02</v>
      </c>
      <c r="J13" s="11">
        <v>1118.5</v>
      </c>
      <c r="K13" s="11">
        <v>1097</v>
      </c>
      <c r="L13" s="8">
        <v>0</v>
      </c>
      <c r="M13" s="7"/>
    </row>
    <row r="14" spans="1:13">
      <c r="A14" s="4" t="s">
        <v>1212</v>
      </c>
      <c r="B14" s="5" t="s">
        <v>1213</v>
      </c>
      <c r="C14" s="7">
        <v>2300000</v>
      </c>
      <c r="D14" s="11">
        <v>1717240.45</v>
      </c>
      <c r="E14" s="11">
        <v>2575860.6749999998</v>
      </c>
      <c r="F14" s="16">
        <v>2150000</v>
      </c>
      <c r="G14" s="11">
        <v>2370280.98</v>
      </c>
      <c r="H14" s="11">
        <v>2131569.77</v>
      </c>
      <c r="I14" s="11">
        <v>1936074.25</v>
      </c>
      <c r="J14" s="11">
        <v>1837244.17</v>
      </c>
      <c r="K14" s="11">
        <v>1661136.63</v>
      </c>
      <c r="L14" s="8">
        <v>0</v>
      </c>
      <c r="M14" s="7"/>
    </row>
    <row r="15" spans="1:13">
      <c r="A15" s="4" t="s">
        <v>1214</v>
      </c>
      <c r="B15" s="5" t="s">
        <v>1215</v>
      </c>
      <c r="C15" s="7">
        <v>40000</v>
      </c>
      <c r="D15" s="7"/>
      <c r="E15" s="11"/>
      <c r="F15" s="16">
        <v>35000</v>
      </c>
      <c r="G15" s="11">
        <v>35000</v>
      </c>
      <c r="H15" s="11">
        <v>35000</v>
      </c>
      <c r="I15" s="11">
        <v>35000</v>
      </c>
      <c r="J15" s="11">
        <v>35000</v>
      </c>
      <c r="K15" s="11">
        <v>35000</v>
      </c>
      <c r="L15" s="8">
        <v>0</v>
      </c>
      <c r="M15" s="7"/>
    </row>
    <row r="16" spans="1:13">
      <c r="A16" s="4" t="s">
        <v>1216</v>
      </c>
      <c r="B16" s="5" t="s">
        <v>1217</v>
      </c>
      <c r="C16" s="7">
        <v>740000</v>
      </c>
      <c r="D16" s="11">
        <v>576476.43999999994</v>
      </c>
      <c r="E16" s="11">
        <v>864714.66</v>
      </c>
      <c r="F16" s="16">
        <v>780000</v>
      </c>
      <c r="G16" s="11">
        <v>486839.98</v>
      </c>
      <c r="H16" s="11">
        <v>565955.5</v>
      </c>
      <c r="I16" s="11">
        <v>664086.05000000005</v>
      </c>
      <c r="J16" s="11">
        <v>613160.52</v>
      </c>
      <c r="K16" s="11">
        <v>689853</v>
      </c>
      <c r="L16" s="8">
        <v>0</v>
      </c>
      <c r="M16" s="7"/>
    </row>
    <row r="17" spans="1:13">
      <c r="A17" s="4"/>
      <c r="B17" s="5"/>
      <c r="C17" s="12"/>
      <c r="D17" s="12"/>
      <c r="E17" s="12"/>
      <c r="F17" s="12"/>
      <c r="G17" s="12"/>
      <c r="H17" s="12"/>
      <c r="I17" s="12"/>
      <c r="J17" s="12"/>
      <c r="K17" s="12"/>
      <c r="L17" s="12"/>
      <c r="M17" s="12"/>
    </row>
    <row r="18" spans="1:13">
      <c r="A18" s="4"/>
      <c r="B18" s="5" t="s">
        <v>36</v>
      </c>
      <c r="C18" s="7">
        <f>SUM(C9:C16)</f>
        <v>84500</v>
      </c>
      <c r="D18" s="7">
        <f t="shared" ref="D18:F18" si="0">SUM(D9:D16)</f>
        <v>-650545.62000000034</v>
      </c>
      <c r="E18" s="7">
        <f t="shared" si="0"/>
        <v>488295.66999999981</v>
      </c>
      <c r="F18" s="7">
        <f t="shared" si="0"/>
        <v>109000</v>
      </c>
      <c r="G18" s="11">
        <v>51203.03</v>
      </c>
      <c r="H18" s="11">
        <v>-202368.67</v>
      </c>
      <c r="I18" s="11">
        <v>-152495.38</v>
      </c>
      <c r="J18" s="11">
        <v>-321750.95</v>
      </c>
      <c r="K18" s="11">
        <v>-284053.48</v>
      </c>
      <c r="L18" s="8">
        <v>0</v>
      </c>
      <c r="M18" s="7"/>
    </row>
    <row r="19" spans="1:13">
      <c r="A19" s="9"/>
      <c r="B19" s="9"/>
      <c r="C19" s="10"/>
      <c r="D19" s="10"/>
      <c r="E19" s="10"/>
      <c r="F19" s="10"/>
      <c r="G19" s="10"/>
      <c r="H19" s="10"/>
      <c r="I19" s="10"/>
      <c r="J19" s="10"/>
      <c r="K19" s="10"/>
      <c r="L19" s="10"/>
      <c r="M19" s="10"/>
    </row>
    <row r="20" spans="1:13">
      <c r="A20" s="5"/>
      <c r="B20" s="5"/>
      <c r="C20" s="7"/>
      <c r="D20" s="7"/>
      <c r="E20" s="7"/>
      <c r="F20" s="7"/>
      <c r="G20" s="7"/>
      <c r="H20" s="7"/>
      <c r="I20" s="7"/>
      <c r="J20" s="7"/>
      <c r="K20" s="7"/>
      <c r="L20" s="7"/>
      <c r="M20" s="7"/>
    </row>
    <row r="21" spans="1:13">
      <c r="A21" s="5"/>
      <c r="B21" s="5"/>
      <c r="C21" s="7"/>
      <c r="D21" s="7"/>
      <c r="E21" s="7"/>
      <c r="F21" s="7"/>
      <c r="G21" s="7"/>
      <c r="H21" s="7"/>
      <c r="I21" s="7"/>
      <c r="J21" s="7"/>
      <c r="K21" s="7"/>
      <c r="L21" s="7"/>
      <c r="M21" s="7"/>
    </row>
    <row r="22" spans="1:13">
      <c r="A22" s="5"/>
      <c r="B22" s="5"/>
      <c r="C22" s="7"/>
      <c r="D22" s="7"/>
      <c r="E22" s="7"/>
      <c r="F22" s="7"/>
      <c r="G22" s="7"/>
      <c r="H22" s="7"/>
      <c r="I22" s="7"/>
      <c r="J22" s="7"/>
      <c r="K22" s="7"/>
      <c r="L22" s="7"/>
      <c r="M22" s="7"/>
    </row>
    <row r="23" spans="1:13">
      <c r="A23" s="5"/>
      <c r="B23" s="5"/>
      <c r="C23" s="7"/>
      <c r="D23" s="7"/>
      <c r="E23" s="7"/>
      <c r="F23" s="7"/>
      <c r="G23" s="7"/>
      <c r="H23" s="7"/>
      <c r="I23" s="7"/>
      <c r="J23" s="7"/>
      <c r="K23" s="7"/>
      <c r="L23" s="7"/>
      <c r="M23" s="7"/>
    </row>
    <row r="24" spans="1:13">
      <c r="A24" s="5"/>
      <c r="B24" s="5"/>
      <c r="C24" s="7"/>
      <c r="D24" s="7"/>
      <c r="E24" s="7"/>
      <c r="F24" s="7"/>
      <c r="G24" s="7"/>
      <c r="H24" s="7"/>
      <c r="I24" s="7"/>
      <c r="J24" s="7"/>
      <c r="K24" s="7"/>
      <c r="L24" s="7"/>
      <c r="M24" s="7"/>
    </row>
    <row r="25" spans="1:13">
      <c r="A25" s="5"/>
      <c r="B25" s="5"/>
      <c r="C25" s="7"/>
      <c r="D25" s="7"/>
      <c r="E25" s="7"/>
      <c r="F25" s="7"/>
      <c r="G25" s="7"/>
      <c r="H25" s="7"/>
      <c r="I25" s="7"/>
      <c r="J25" s="7"/>
      <c r="K25" s="7"/>
      <c r="L25" s="7"/>
      <c r="M25" s="7"/>
    </row>
    <row r="26" spans="1:13">
      <c r="A26" s="5"/>
      <c r="B26" s="5"/>
      <c r="C26" s="7"/>
      <c r="D26" s="7"/>
      <c r="E26" s="7"/>
      <c r="F26" s="7"/>
      <c r="G26" s="7"/>
      <c r="H26" s="7"/>
      <c r="I26" s="7"/>
      <c r="J26" s="7"/>
      <c r="K26" s="7"/>
      <c r="L26" s="7"/>
      <c r="M26" s="7"/>
    </row>
    <row r="27" spans="1:13">
      <c r="A27" s="5"/>
      <c r="B27" s="5"/>
      <c r="C27" s="7"/>
      <c r="D27" s="7"/>
      <c r="E27" s="7"/>
      <c r="F27" s="7"/>
      <c r="G27" s="7"/>
      <c r="H27" s="7"/>
      <c r="I27" s="7"/>
      <c r="J27" s="7"/>
      <c r="K27" s="7"/>
      <c r="L27" s="7"/>
      <c r="M27" s="7"/>
    </row>
    <row r="28" spans="1:13">
      <c r="A28" s="5"/>
      <c r="B28" s="5"/>
      <c r="C28" s="7"/>
      <c r="D28" s="7"/>
      <c r="E28" s="7"/>
      <c r="F28" s="7"/>
      <c r="G28" s="7"/>
      <c r="H28" s="7"/>
      <c r="I28" s="7"/>
      <c r="J28" s="7"/>
      <c r="K28" s="7"/>
      <c r="L28" s="7"/>
      <c r="M28" s="7"/>
    </row>
    <row r="29" spans="1:13">
      <c r="A29" s="5"/>
      <c r="B29" s="5"/>
      <c r="C29" s="7"/>
      <c r="D29" s="7"/>
      <c r="E29" s="7"/>
      <c r="F29" s="7"/>
      <c r="G29" s="7"/>
      <c r="H29" s="7"/>
      <c r="I29" s="7"/>
      <c r="J29" s="7"/>
      <c r="K29" s="7"/>
      <c r="L29" s="7"/>
      <c r="M29" s="7"/>
    </row>
    <row r="30" spans="1:13">
      <c r="A30" s="5"/>
      <c r="B30" s="5"/>
      <c r="C30" s="7"/>
      <c r="D30" s="7"/>
      <c r="E30" s="7"/>
      <c r="F30" s="7"/>
      <c r="G30" s="7"/>
      <c r="H30" s="7"/>
      <c r="I30" s="7"/>
      <c r="J30" s="7"/>
      <c r="K30" s="7"/>
      <c r="L30" s="7"/>
      <c r="M30" s="7"/>
    </row>
    <row r="31" spans="1:13">
      <c r="A31" s="5"/>
      <c r="B31" s="5"/>
      <c r="C31" s="7"/>
      <c r="D31" s="7"/>
      <c r="E31" s="7"/>
      <c r="F31" s="7"/>
      <c r="G31" s="7"/>
      <c r="H31" s="7"/>
      <c r="I31" s="7"/>
      <c r="J31" s="7"/>
      <c r="K31" s="7"/>
      <c r="L31" s="7"/>
      <c r="M31" s="7"/>
    </row>
    <row r="32" spans="1:13">
      <c r="A32" s="5"/>
      <c r="B32" s="5"/>
      <c r="C32" s="7"/>
      <c r="D32" s="7"/>
      <c r="E32" s="7"/>
      <c r="F32" s="7"/>
      <c r="G32" s="7"/>
      <c r="H32" s="7"/>
      <c r="I32" s="7"/>
      <c r="J32" s="7"/>
      <c r="K32" s="7"/>
      <c r="L32" s="7"/>
      <c r="M32" s="7"/>
    </row>
    <row r="33" spans="1:13">
      <c r="A33" s="5"/>
      <c r="B33" s="5"/>
      <c r="C33" s="7"/>
      <c r="D33" s="7"/>
      <c r="E33" s="7"/>
      <c r="F33" s="7"/>
      <c r="G33" s="7"/>
      <c r="H33" s="7"/>
      <c r="I33" s="7"/>
      <c r="J33" s="7"/>
      <c r="K33" s="7"/>
      <c r="L33" s="7"/>
      <c r="M33" s="7"/>
    </row>
    <row r="34" spans="1:13">
      <c r="A34" s="5"/>
      <c r="B34" s="5"/>
      <c r="C34" s="7"/>
      <c r="D34" s="7"/>
      <c r="E34" s="7"/>
      <c r="F34" s="7"/>
      <c r="G34" s="7"/>
      <c r="H34" s="7"/>
      <c r="I34" s="7"/>
      <c r="J34" s="7"/>
      <c r="K34" s="7"/>
      <c r="L34" s="7"/>
      <c r="M34" s="7"/>
    </row>
    <row r="35" spans="1:13">
      <c r="A35" s="5"/>
      <c r="B35" s="5"/>
      <c r="C35" s="7"/>
      <c r="D35" s="7"/>
      <c r="E35" s="7"/>
      <c r="F35" s="7"/>
      <c r="G35" s="7"/>
      <c r="H35" s="7"/>
      <c r="I35" s="7"/>
      <c r="J35" s="7"/>
      <c r="K35" s="7"/>
      <c r="L35" s="7"/>
      <c r="M35" s="7"/>
    </row>
    <row r="36" spans="1:13">
      <c r="A36" s="5"/>
      <c r="B36" s="5"/>
      <c r="C36" s="7"/>
      <c r="D36" s="7"/>
      <c r="E36" s="7"/>
      <c r="F36" s="7"/>
      <c r="G36" s="7"/>
      <c r="H36" s="7"/>
      <c r="I36" s="7"/>
      <c r="J36" s="7"/>
      <c r="K36" s="7"/>
      <c r="L36" s="7"/>
      <c r="M36" s="7"/>
    </row>
    <row r="37" spans="1:13">
      <c r="A37" s="5"/>
      <c r="B37" s="5"/>
      <c r="C37" s="7"/>
      <c r="D37" s="7"/>
      <c r="E37" s="7"/>
      <c r="F37" s="7"/>
      <c r="G37" s="7"/>
      <c r="H37" s="7"/>
      <c r="I37" s="7"/>
      <c r="J37" s="7"/>
      <c r="K37" s="7"/>
      <c r="L37" s="7"/>
      <c r="M37" s="7"/>
    </row>
    <row r="38" spans="1:13">
      <c r="A38" s="5"/>
      <c r="B38" s="5"/>
      <c r="C38" s="7"/>
      <c r="D38" s="7"/>
      <c r="E38" s="7"/>
      <c r="F38" s="7"/>
      <c r="G38" s="7"/>
      <c r="H38" s="7"/>
      <c r="I38" s="7"/>
      <c r="J38" s="7"/>
      <c r="K38" s="7"/>
      <c r="L38" s="7"/>
      <c r="M38" s="7"/>
    </row>
    <row r="39" spans="1:13">
      <c r="A39" s="5"/>
      <c r="B39" s="5"/>
      <c r="C39" s="7"/>
      <c r="D39" s="7"/>
      <c r="E39" s="7"/>
      <c r="F39" s="7"/>
      <c r="G39" s="7"/>
      <c r="H39" s="7"/>
      <c r="I39" s="7"/>
      <c r="J39" s="7"/>
      <c r="K39" s="7"/>
      <c r="L39" s="7"/>
      <c r="M39" s="7"/>
    </row>
    <row r="40" spans="1:13">
      <c r="A40" s="5"/>
      <c r="B40" s="5"/>
      <c r="C40" s="7"/>
      <c r="D40" s="7"/>
      <c r="E40" s="7"/>
      <c r="F40" s="7"/>
      <c r="G40" s="7"/>
      <c r="H40" s="7"/>
      <c r="I40" s="7"/>
      <c r="J40" s="7"/>
      <c r="K40" s="7"/>
      <c r="L40" s="7"/>
      <c r="M40" s="7"/>
    </row>
    <row r="41" spans="1:13">
      <c r="A41" s="5"/>
      <c r="B41" s="5"/>
      <c r="C41" s="7"/>
      <c r="D41" s="7"/>
      <c r="E41" s="7"/>
      <c r="F41" s="7"/>
      <c r="G41" s="7"/>
      <c r="H41" s="7"/>
      <c r="I41" s="7"/>
      <c r="J41" s="7"/>
      <c r="K41" s="7"/>
      <c r="L41" s="7"/>
      <c r="M41" s="7"/>
    </row>
    <row r="42" spans="1:13">
      <c r="A42" s="5"/>
      <c r="B42" s="5"/>
      <c r="C42" s="7"/>
      <c r="D42" s="7"/>
      <c r="E42" s="7"/>
      <c r="F42" s="7"/>
      <c r="G42" s="7"/>
      <c r="H42" s="7"/>
      <c r="I42" s="7"/>
      <c r="J42" s="7"/>
      <c r="K42" s="7"/>
      <c r="L42" s="7"/>
      <c r="M42" s="7"/>
    </row>
    <row r="43" spans="1:13">
      <c r="A43" s="5"/>
      <c r="B43" s="5"/>
      <c r="C43" s="7"/>
      <c r="D43" s="7"/>
      <c r="E43" s="7"/>
      <c r="F43" s="7"/>
      <c r="G43" s="7"/>
      <c r="H43" s="7"/>
      <c r="I43" s="7"/>
      <c r="J43" s="7"/>
      <c r="K43" s="7"/>
      <c r="L43" s="7"/>
      <c r="M43" s="7"/>
    </row>
    <row r="44" spans="1:13">
      <c r="A44" s="5"/>
      <c r="B44" s="5"/>
      <c r="C44" s="7"/>
      <c r="D44" s="7"/>
      <c r="E44" s="7"/>
      <c r="F44" s="7"/>
      <c r="G44" s="7"/>
      <c r="H44" s="7"/>
      <c r="I44" s="7"/>
      <c r="J44" s="7"/>
      <c r="K44" s="7"/>
      <c r="L44" s="7"/>
      <c r="M44" s="7"/>
    </row>
    <row r="45" spans="1:13">
      <c r="A45" s="5"/>
      <c r="B45" s="5"/>
      <c r="C45" s="7"/>
      <c r="D45" s="7"/>
      <c r="E45" s="7"/>
      <c r="F45" s="7"/>
      <c r="G45" s="7"/>
      <c r="H45" s="7"/>
      <c r="I45" s="7"/>
      <c r="J45" s="7"/>
      <c r="K45" s="7"/>
      <c r="L45" s="7"/>
      <c r="M45" s="7"/>
    </row>
    <row r="46" spans="1:13">
      <c r="A46" s="5"/>
      <c r="B46" s="5"/>
      <c r="C46" s="7"/>
      <c r="D46" s="7"/>
      <c r="E46" s="7"/>
      <c r="F46" s="7"/>
      <c r="G46" s="7"/>
      <c r="H46" s="7"/>
      <c r="I46" s="7"/>
      <c r="J46" s="7"/>
      <c r="K46" s="7"/>
      <c r="L46" s="7"/>
      <c r="M46" s="7"/>
    </row>
    <row r="47" spans="1:13">
      <c r="A47" s="5"/>
      <c r="B47" s="5"/>
      <c r="C47" s="7"/>
      <c r="D47" s="7"/>
      <c r="E47" s="7"/>
      <c r="F47" s="7"/>
      <c r="G47" s="7"/>
      <c r="H47" s="7"/>
      <c r="I47" s="7"/>
      <c r="J47" s="7"/>
      <c r="K47" s="7"/>
      <c r="L47" s="7"/>
      <c r="M47" s="7"/>
    </row>
  </sheetData>
  <mergeCells count="4">
    <mergeCell ref="A1:M1"/>
    <mergeCell ref="A2:M2"/>
    <mergeCell ref="A3:M3"/>
    <mergeCell ref="A8:M8"/>
  </mergeCells>
  <pageMargins left="0.75" right="0.75" top="0.75" bottom="0.75" header="0.03" footer="0.03"/>
  <pageSetup scale="45" fitToHeight="0"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pageSetUpPr fitToPage="1"/>
  </sheetPr>
  <dimension ref="A1:M45"/>
  <sheetViews>
    <sheetView workbookViewId="0">
      <selection activeCell="I5" sqref="I5"/>
    </sheetView>
  </sheetViews>
  <sheetFormatPr defaultRowHeight="12.75"/>
  <cols>
    <col min="1" max="1" width="18" customWidth="1"/>
    <col min="2" max="2" width="31.33203125" customWidth="1"/>
    <col min="3" max="3" width="12.6640625" customWidth="1"/>
    <col min="4" max="4" width="16.6640625" customWidth="1"/>
    <col min="5" max="5" width="14.6640625" customWidth="1"/>
    <col min="6" max="11" width="14.5" customWidth="1"/>
    <col min="12" max="12" width="11.5" customWidth="1"/>
    <col min="13" max="13" width="30.6640625" customWidth="1"/>
  </cols>
  <sheetData>
    <row r="1" spans="1:13" ht="13.5">
      <c r="A1" s="44" t="s">
        <v>0</v>
      </c>
      <c r="B1" s="44"/>
      <c r="C1" s="44"/>
      <c r="D1" s="44"/>
      <c r="E1" s="44"/>
      <c r="F1" s="44"/>
      <c r="G1" s="44"/>
      <c r="H1" s="44"/>
      <c r="I1" s="44"/>
      <c r="J1" s="44"/>
      <c r="K1" s="44"/>
      <c r="L1" s="44"/>
      <c r="M1" s="44"/>
    </row>
    <row r="2" spans="1:13">
      <c r="A2" s="45" t="s">
        <v>1218</v>
      </c>
      <c r="B2" s="45"/>
      <c r="C2" s="45"/>
      <c r="D2" s="45"/>
      <c r="E2" s="45"/>
      <c r="F2" s="45"/>
      <c r="G2" s="45"/>
      <c r="H2" s="45"/>
      <c r="I2" s="45"/>
      <c r="J2" s="45"/>
      <c r="K2" s="45"/>
      <c r="L2" s="45"/>
      <c r="M2" s="45"/>
    </row>
    <row r="3" spans="1:13">
      <c r="A3" s="45" t="s">
        <v>2</v>
      </c>
      <c r="B3" s="45"/>
      <c r="C3" s="45"/>
      <c r="D3" s="45"/>
      <c r="E3" s="45"/>
      <c r="F3" s="45"/>
      <c r="G3" s="45"/>
      <c r="H3" s="45"/>
      <c r="I3" s="45"/>
      <c r="J3" s="45"/>
      <c r="K3" s="45"/>
      <c r="L3" s="45"/>
      <c r="M3" s="45"/>
    </row>
    <row r="4" spans="1:13">
      <c r="C4" s="1" t="s">
        <v>3</v>
      </c>
      <c r="D4" s="1" t="s">
        <v>4</v>
      </c>
      <c r="E4" s="1" t="s">
        <v>5</v>
      </c>
      <c r="F4" s="1" t="s">
        <v>6</v>
      </c>
      <c r="G4" s="1" t="s">
        <v>7</v>
      </c>
      <c r="H4" s="1" t="s">
        <v>7</v>
      </c>
      <c r="I4" s="3" t="s">
        <v>7</v>
      </c>
      <c r="J4" s="3" t="s">
        <v>7</v>
      </c>
      <c r="K4" s="3" t="s">
        <v>7</v>
      </c>
    </row>
    <row r="5" spans="1:13">
      <c r="C5" s="2" t="s">
        <v>8</v>
      </c>
      <c r="D5" s="1" t="s">
        <v>9</v>
      </c>
      <c r="E5" s="1" t="s">
        <v>7</v>
      </c>
      <c r="F5" s="1" t="s">
        <v>10</v>
      </c>
      <c r="G5" s="1" t="s">
        <v>11</v>
      </c>
      <c r="H5" s="1" t="s">
        <v>12</v>
      </c>
      <c r="I5" s="3" t="s">
        <v>13</v>
      </c>
      <c r="J5" s="3" t="s">
        <v>14</v>
      </c>
      <c r="K5" s="3" t="s">
        <v>15</v>
      </c>
      <c r="L5" s="1" t="s">
        <v>16</v>
      </c>
    </row>
    <row r="6" spans="1:13">
      <c r="C6" s="2" t="s">
        <v>17</v>
      </c>
      <c r="D6" s="3" t="s">
        <v>18</v>
      </c>
      <c r="E6" s="3" t="s">
        <v>19</v>
      </c>
      <c r="F6" s="3" t="s">
        <v>17</v>
      </c>
      <c r="G6" s="3" t="s">
        <v>20</v>
      </c>
      <c r="H6" s="3" t="s">
        <v>20</v>
      </c>
      <c r="I6" s="3" t="s">
        <v>20</v>
      </c>
      <c r="J6" s="3" t="s">
        <v>20</v>
      </c>
      <c r="K6" s="3" t="s">
        <v>20</v>
      </c>
      <c r="L6" s="3" t="s">
        <v>21</v>
      </c>
      <c r="M6" s="3" t="s">
        <v>22</v>
      </c>
    </row>
    <row r="7" spans="1:13">
      <c r="A7" s="9"/>
      <c r="B7" s="9"/>
      <c r="C7" s="10"/>
      <c r="D7" s="10"/>
      <c r="E7" s="10"/>
      <c r="F7" s="10"/>
      <c r="G7" s="10"/>
      <c r="H7" s="10"/>
      <c r="I7" s="10"/>
      <c r="J7" s="10"/>
      <c r="K7" s="10"/>
      <c r="L7" s="10"/>
      <c r="M7" s="10"/>
    </row>
    <row r="8" spans="1:13">
      <c r="A8" s="46" t="s">
        <v>25</v>
      </c>
      <c r="B8" s="47"/>
      <c r="C8" s="47"/>
      <c r="D8" s="47"/>
      <c r="E8" s="47"/>
      <c r="F8" s="47"/>
      <c r="G8" s="47"/>
      <c r="H8" s="47"/>
      <c r="I8" s="47"/>
      <c r="J8" s="47"/>
      <c r="K8" s="47"/>
      <c r="L8" s="47"/>
      <c r="M8" s="47"/>
    </row>
    <row r="9" spans="1:13">
      <c r="A9" s="4" t="s">
        <v>1219</v>
      </c>
      <c r="B9" s="5" t="s">
        <v>1220</v>
      </c>
      <c r="C9" s="7">
        <v>-3700000</v>
      </c>
      <c r="D9" s="11">
        <v>-3551189.79</v>
      </c>
      <c r="E9" s="11">
        <v>-5326784.6849999996</v>
      </c>
      <c r="F9" s="16">
        <v>-3542549.25</v>
      </c>
      <c r="G9" s="11">
        <v>-3634683.44</v>
      </c>
      <c r="H9" s="11">
        <v>-3451854.16</v>
      </c>
      <c r="I9" s="11">
        <v>-3222390.4130000002</v>
      </c>
      <c r="J9" s="11">
        <v>-2982472.75</v>
      </c>
      <c r="K9" s="11">
        <v>-2779421.19</v>
      </c>
      <c r="L9" s="8">
        <v>0</v>
      </c>
      <c r="M9" s="7"/>
    </row>
    <row r="10" spans="1:13">
      <c r="A10" s="4" t="s">
        <v>1221</v>
      </c>
      <c r="B10" s="5" t="s">
        <v>1222</v>
      </c>
      <c r="C10" s="7">
        <v>700</v>
      </c>
      <c r="D10" s="11"/>
      <c r="E10" s="11"/>
      <c r="F10" s="16">
        <v>400</v>
      </c>
      <c r="G10" s="11"/>
      <c r="H10" s="11"/>
      <c r="I10" s="11"/>
      <c r="J10" s="11"/>
      <c r="K10" s="11"/>
      <c r="L10" s="8"/>
      <c r="M10" s="7"/>
    </row>
    <row r="11" spans="1:13">
      <c r="A11" s="4" t="s">
        <v>1223</v>
      </c>
      <c r="B11" s="5" t="s">
        <v>1224</v>
      </c>
      <c r="C11" s="7">
        <v>2500</v>
      </c>
      <c r="D11" s="11">
        <v>570</v>
      </c>
      <c r="E11" s="11">
        <v>855</v>
      </c>
      <c r="F11" s="16">
        <v>1500</v>
      </c>
      <c r="G11" s="7"/>
      <c r="H11" s="7"/>
      <c r="I11" s="11">
        <v>388</v>
      </c>
      <c r="J11" s="11">
        <v>864</v>
      </c>
      <c r="K11" s="7"/>
      <c r="L11" s="8">
        <v>0</v>
      </c>
      <c r="M11" s="7"/>
    </row>
    <row r="12" spans="1:13">
      <c r="A12" s="4" t="s">
        <v>1225</v>
      </c>
      <c r="B12" s="5" t="s">
        <v>1226</v>
      </c>
      <c r="C12" s="7">
        <v>2750000</v>
      </c>
      <c r="D12" s="11">
        <v>1841773.54</v>
      </c>
      <c r="E12" s="11">
        <v>2762660.31</v>
      </c>
      <c r="F12" s="16">
        <v>2600000</v>
      </c>
      <c r="G12" s="11">
        <v>2675022.7200000002</v>
      </c>
      <c r="H12" s="11">
        <v>2482887.5</v>
      </c>
      <c r="I12" s="11">
        <v>2265875.37</v>
      </c>
      <c r="J12" s="11">
        <v>2147388.2599999998</v>
      </c>
      <c r="K12" s="11">
        <v>1952818.64</v>
      </c>
      <c r="L12" s="8">
        <v>0</v>
      </c>
      <c r="M12" s="7"/>
    </row>
    <row r="13" spans="1:13">
      <c r="A13" s="4" t="s">
        <v>1227</v>
      </c>
      <c r="B13" s="5" t="s">
        <v>1228</v>
      </c>
      <c r="C13" s="7">
        <v>25000</v>
      </c>
      <c r="D13" s="7"/>
      <c r="E13" s="11"/>
      <c r="F13" s="16">
        <v>22000</v>
      </c>
      <c r="G13" s="11">
        <v>15000</v>
      </c>
      <c r="H13" s="11">
        <v>15000</v>
      </c>
      <c r="I13" s="11">
        <v>15000</v>
      </c>
      <c r="J13" s="11">
        <v>15000</v>
      </c>
      <c r="K13" s="11">
        <v>15000</v>
      </c>
      <c r="L13" s="8">
        <v>0</v>
      </c>
      <c r="M13" s="7"/>
    </row>
    <row r="14" spans="1:13">
      <c r="A14" s="4" t="s">
        <v>1229</v>
      </c>
      <c r="B14" s="5" t="s">
        <v>1230</v>
      </c>
      <c r="C14" s="7">
        <v>912000</v>
      </c>
      <c r="D14" s="11">
        <v>714579.9</v>
      </c>
      <c r="E14" s="11">
        <v>1071869.8500000001</v>
      </c>
      <c r="F14" s="16">
        <v>901000</v>
      </c>
      <c r="G14" s="11">
        <v>641282.05000000005</v>
      </c>
      <c r="H14" s="11">
        <v>726533</v>
      </c>
      <c r="I14" s="11">
        <v>796477.1</v>
      </c>
      <c r="J14" s="11">
        <v>731027.21</v>
      </c>
      <c r="K14" s="11">
        <v>812823.92</v>
      </c>
      <c r="L14" s="8">
        <v>0</v>
      </c>
      <c r="M14" s="7"/>
    </row>
    <row r="15" spans="1:13">
      <c r="A15" s="4"/>
      <c r="B15" s="5"/>
      <c r="C15" s="12"/>
      <c r="D15" s="12"/>
      <c r="E15" s="12"/>
      <c r="F15" s="12"/>
      <c r="G15" s="12"/>
      <c r="H15" s="12"/>
      <c r="I15" s="12"/>
      <c r="J15" s="12"/>
      <c r="K15" s="12"/>
      <c r="L15" s="12"/>
      <c r="M15" s="12"/>
    </row>
    <row r="16" spans="1:13">
      <c r="A16" s="4"/>
      <c r="B16" s="5" t="s">
        <v>36</v>
      </c>
      <c r="C16" s="7">
        <f>SUM(C9:C14)</f>
        <v>-9800</v>
      </c>
      <c r="D16" s="7">
        <f t="shared" ref="D16:G16" si="0">SUM(D9:D14)</f>
        <v>-994266.35</v>
      </c>
      <c r="E16" s="7">
        <f t="shared" si="0"/>
        <v>-1491399.5249999994</v>
      </c>
      <c r="F16" s="7">
        <f t="shared" si="0"/>
        <v>-17649.25</v>
      </c>
      <c r="G16" s="7">
        <f t="shared" si="0"/>
        <v>-303378.66999999969</v>
      </c>
      <c r="H16" s="11">
        <v>-227433.66</v>
      </c>
      <c r="I16" s="11">
        <v>-144649.943</v>
      </c>
      <c r="J16" s="11">
        <v>-88193.279999999999</v>
      </c>
      <c r="K16" s="11">
        <v>1221.3699999999999</v>
      </c>
      <c r="L16" s="8">
        <v>0</v>
      </c>
      <c r="M16" s="7"/>
    </row>
    <row r="17" spans="1:13">
      <c r="A17" s="9"/>
      <c r="B17" s="9"/>
      <c r="C17" s="10"/>
      <c r="D17" s="10"/>
      <c r="E17" s="10"/>
      <c r="F17" s="10"/>
      <c r="G17" s="10"/>
      <c r="H17" s="10"/>
      <c r="I17" s="10"/>
      <c r="J17" s="10"/>
      <c r="K17" s="10"/>
      <c r="L17" s="10"/>
      <c r="M17" s="10"/>
    </row>
    <row r="18" spans="1:13">
      <c r="A18" s="5"/>
      <c r="B18" s="5"/>
      <c r="C18" s="7"/>
      <c r="D18" s="7"/>
      <c r="E18" s="7"/>
      <c r="F18" s="7"/>
      <c r="G18" s="7"/>
      <c r="H18" s="7"/>
      <c r="I18" s="7"/>
      <c r="J18" s="7"/>
      <c r="K18" s="7"/>
      <c r="L18" s="7"/>
      <c r="M18" s="7"/>
    </row>
    <row r="19" spans="1:13">
      <c r="A19" s="5"/>
      <c r="B19" s="5"/>
      <c r="C19" s="7"/>
      <c r="D19" s="7"/>
      <c r="E19" s="7"/>
      <c r="F19" s="7"/>
      <c r="G19" s="7"/>
      <c r="H19" s="7"/>
      <c r="I19" s="7"/>
      <c r="J19" s="7"/>
      <c r="K19" s="7"/>
      <c r="L19" s="7"/>
      <c r="M19" s="7"/>
    </row>
    <row r="20" spans="1:13">
      <c r="A20" s="5"/>
      <c r="B20" s="5"/>
      <c r="C20" s="7"/>
      <c r="D20" s="7"/>
      <c r="E20" s="7"/>
      <c r="F20" s="7"/>
      <c r="G20" s="7"/>
      <c r="H20" s="7"/>
      <c r="I20" s="7"/>
      <c r="J20" s="7"/>
      <c r="K20" s="7"/>
      <c r="L20" s="7"/>
      <c r="M20" s="7"/>
    </row>
    <row r="21" spans="1:13">
      <c r="A21" s="5"/>
      <c r="B21" s="5"/>
      <c r="C21" s="7"/>
      <c r="D21" s="7"/>
      <c r="E21" s="7"/>
      <c r="F21" s="7"/>
      <c r="G21" s="7"/>
      <c r="H21" s="7"/>
      <c r="I21" s="7"/>
      <c r="J21" s="7"/>
      <c r="K21" s="7"/>
      <c r="L21" s="7"/>
      <c r="M21" s="7"/>
    </row>
    <row r="22" spans="1:13">
      <c r="A22" s="5"/>
      <c r="B22" s="5"/>
      <c r="C22" s="7"/>
      <c r="D22" s="7"/>
      <c r="E22" s="7"/>
      <c r="F22" s="7"/>
      <c r="G22" s="7"/>
      <c r="H22" s="7"/>
      <c r="I22" s="7"/>
      <c r="J22" s="7"/>
      <c r="K22" s="7"/>
      <c r="L22" s="7"/>
      <c r="M22" s="7"/>
    </row>
    <row r="23" spans="1:13">
      <c r="A23" s="5"/>
      <c r="B23" s="5"/>
      <c r="C23" s="7"/>
      <c r="D23" s="7"/>
      <c r="E23" s="7"/>
      <c r="F23" s="7"/>
      <c r="G23" s="7"/>
      <c r="H23" s="7"/>
      <c r="I23" s="7"/>
      <c r="J23" s="7"/>
      <c r="K23" s="7"/>
      <c r="L23" s="7"/>
      <c r="M23" s="7"/>
    </row>
    <row r="24" spans="1:13">
      <c r="A24" s="5"/>
      <c r="B24" s="5"/>
      <c r="C24" s="7"/>
      <c r="D24" s="7"/>
      <c r="E24" s="7"/>
      <c r="F24" s="7"/>
      <c r="G24" s="7"/>
      <c r="H24" s="7"/>
      <c r="I24" s="7"/>
      <c r="J24" s="7"/>
      <c r="K24" s="7"/>
      <c r="L24" s="7"/>
      <c r="M24" s="7"/>
    </row>
    <row r="25" spans="1:13">
      <c r="A25" s="5"/>
      <c r="B25" s="5"/>
      <c r="C25" s="7"/>
      <c r="D25" s="7"/>
      <c r="E25" s="7"/>
      <c r="F25" s="7"/>
      <c r="G25" s="7"/>
      <c r="H25" s="7"/>
      <c r="I25" s="7"/>
      <c r="J25" s="7"/>
      <c r="K25" s="7"/>
      <c r="L25" s="7"/>
      <c r="M25" s="7"/>
    </row>
    <row r="26" spans="1:13">
      <c r="A26" s="5"/>
      <c r="B26" s="5"/>
      <c r="C26" s="7"/>
      <c r="D26" s="7"/>
      <c r="E26" s="7"/>
      <c r="F26" s="7"/>
      <c r="G26" s="7"/>
      <c r="H26" s="7"/>
      <c r="I26" s="7"/>
      <c r="J26" s="7"/>
      <c r="K26" s="7"/>
      <c r="L26" s="7"/>
      <c r="M26" s="7"/>
    </row>
    <row r="27" spans="1:13">
      <c r="A27" s="5"/>
      <c r="B27" s="5"/>
      <c r="C27" s="7"/>
      <c r="D27" s="7"/>
      <c r="E27" s="7"/>
      <c r="F27" s="7"/>
      <c r="G27" s="7"/>
      <c r="H27" s="7"/>
      <c r="I27" s="7"/>
      <c r="J27" s="7"/>
      <c r="K27" s="7"/>
      <c r="L27" s="7"/>
      <c r="M27" s="7"/>
    </row>
    <row r="28" spans="1:13">
      <c r="A28" s="5"/>
      <c r="B28" s="5"/>
      <c r="C28" s="7"/>
      <c r="D28" s="7"/>
      <c r="E28" s="7"/>
      <c r="F28" s="7"/>
      <c r="G28" s="7"/>
      <c r="H28" s="7"/>
      <c r="I28" s="7"/>
      <c r="J28" s="7"/>
      <c r="K28" s="7"/>
      <c r="L28" s="7"/>
      <c r="M28" s="7"/>
    </row>
    <row r="29" spans="1:13">
      <c r="A29" s="5"/>
      <c r="B29" s="5"/>
      <c r="C29" s="7"/>
      <c r="D29" s="7"/>
      <c r="E29" s="7"/>
      <c r="F29" s="7"/>
      <c r="G29" s="7"/>
      <c r="H29" s="7"/>
      <c r="I29" s="7"/>
      <c r="J29" s="7"/>
      <c r="K29" s="7"/>
      <c r="L29" s="7"/>
      <c r="M29" s="7"/>
    </row>
    <row r="30" spans="1:13">
      <c r="A30" s="5"/>
      <c r="B30" s="5"/>
      <c r="C30" s="7"/>
      <c r="D30" s="7"/>
      <c r="E30" s="7"/>
      <c r="F30" s="7"/>
      <c r="G30" s="7"/>
      <c r="H30" s="7"/>
      <c r="I30" s="7"/>
      <c r="J30" s="7"/>
      <c r="K30" s="7"/>
      <c r="L30" s="7"/>
      <c r="M30" s="7"/>
    </row>
    <row r="31" spans="1:13">
      <c r="A31" s="5"/>
      <c r="B31" s="5"/>
      <c r="C31" s="7"/>
      <c r="D31" s="7"/>
      <c r="E31" s="7"/>
      <c r="F31" s="7"/>
      <c r="G31" s="7"/>
      <c r="H31" s="7"/>
      <c r="I31" s="7"/>
      <c r="J31" s="7"/>
      <c r="K31" s="7"/>
      <c r="L31" s="7"/>
      <c r="M31" s="7"/>
    </row>
    <row r="32" spans="1:13">
      <c r="A32" s="5"/>
      <c r="B32" s="5"/>
      <c r="C32" s="7"/>
      <c r="D32" s="7"/>
      <c r="E32" s="7"/>
      <c r="F32" s="7"/>
      <c r="G32" s="7"/>
      <c r="H32" s="7"/>
      <c r="I32" s="7"/>
      <c r="J32" s="7"/>
      <c r="K32" s="7"/>
      <c r="L32" s="7"/>
      <c r="M32" s="7"/>
    </row>
    <row r="33" spans="1:13">
      <c r="A33" s="5"/>
      <c r="B33" s="5"/>
      <c r="C33" s="7"/>
      <c r="D33" s="7"/>
      <c r="E33" s="7"/>
      <c r="F33" s="7"/>
      <c r="G33" s="7"/>
      <c r="H33" s="7"/>
      <c r="I33" s="7"/>
      <c r="J33" s="7"/>
      <c r="K33" s="7"/>
      <c r="L33" s="7"/>
      <c r="M33" s="7"/>
    </row>
    <row r="34" spans="1:13">
      <c r="A34" s="5"/>
      <c r="B34" s="5"/>
      <c r="C34" s="7"/>
      <c r="D34" s="7"/>
      <c r="E34" s="7"/>
      <c r="F34" s="7"/>
      <c r="G34" s="7"/>
      <c r="H34" s="7"/>
      <c r="I34" s="7"/>
      <c r="J34" s="7"/>
      <c r="K34" s="7"/>
      <c r="L34" s="7"/>
      <c r="M34" s="7"/>
    </row>
    <row r="35" spans="1:13">
      <c r="A35" s="5"/>
      <c r="B35" s="5"/>
      <c r="C35" s="7"/>
      <c r="D35" s="7"/>
      <c r="E35" s="7"/>
      <c r="F35" s="7"/>
      <c r="G35" s="7"/>
      <c r="H35" s="7"/>
      <c r="I35" s="7"/>
      <c r="J35" s="7"/>
      <c r="K35" s="7"/>
      <c r="L35" s="7"/>
      <c r="M35" s="7"/>
    </row>
    <row r="36" spans="1:13">
      <c r="A36" s="5"/>
      <c r="B36" s="5"/>
      <c r="C36" s="7"/>
      <c r="D36" s="7"/>
      <c r="E36" s="7"/>
      <c r="F36" s="7"/>
      <c r="G36" s="7"/>
      <c r="H36" s="7"/>
      <c r="I36" s="7"/>
      <c r="J36" s="7"/>
      <c r="K36" s="7"/>
      <c r="L36" s="7"/>
      <c r="M36" s="7"/>
    </row>
    <row r="37" spans="1:13">
      <c r="A37" s="5"/>
      <c r="B37" s="5"/>
      <c r="C37" s="7"/>
      <c r="D37" s="7"/>
      <c r="E37" s="7"/>
      <c r="F37" s="7"/>
      <c r="G37" s="7"/>
      <c r="H37" s="7"/>
      <c r="I37" s="7"/>
      <c r="J37" s="7"/>
      <c r="K37" s="7"/>
      <c r="L37" s="7"/>
      <c r="M37" s="7"/>
    </row>
    <row r="38" spans="1:13">
      <c r="A38" s="5"/>
      <c r="B38" s="5"/>
      <c r="C38" s="7"/>
      <c r="D38" s="7"/>
      <c r="E38" s="7"/>
      <c r="F38" s="7"/>
      <c r="G38" s="7"/>
      <c r="H38" s="7"/>
      <c r="I38" s="7"/>
      <c r="J38" s="7"/>
      <c r="K38" s="7"/>
      <c r="L38" s="7"/>
      <c r="M38" s="7"/>
    </row>
    <row r="39" spans="1:13">
      <c r="A39" s="5"/>
      <c r="B39" s="5"/>
      <c r="C39" s="7"/>
      <c r="D39" s="7"/>
      <c r="E39" s="7"/>
      <c r="F39" s="7"/>
      <c r="G39" s="7"/>
      <c r="H39" s="7"/>
      <c r="I39" s="7"/>
      <c r="J39" s="7"/>
      <c r="K39" s="7"/>
      <c r="L39" s="7"/>
      <c r="M39" s="7"/>
    </row>
    <row r="40" spans="1:13">
      <c r="A40" s="5"/>
      <c r="B40" s="5"/>
      <c r="C40" s="7"/>
      <c r="D40" s="7"/>
      <c r="E40" s="7"/>
      <c r="F40" s="7"/>
      <c r="G40" s="7"/>
      <c r="H40" s="7"/>
      <c r="I40" s="7"/>
      <c r="J40" s="7"/>
      <c r="K40" s="7"/>
      <c r="L40" s="7"/>
      <c r="M40" s="7"/>
    </row>
    <row r="41" spans="1:13">
      <c r="A41" s="5"/>
      <c r="B41" s="5"/>
      <c r="C41" s="7"/>
      <c r="D41" s="7"/>
      <c r="E41" s="7"/>
      <c r="F41" s="7"/>
      <c r="G41" s="7"/>
      <c r="H41" s="7"/>
      <c r="I41" s="7"/>
      <c r="J41" s="7"/>
      <c r="K41" s="7"/>
      <c r="L41" s="7"/>
      <c r="M41" s="7"/>
    </row>
    <row r="42" spans="1:13">
      <c r="A42" s="5"/>
      <c r="B42" s="5"/>
      <c r="C42" s="7"/>
      <c r="D42" s="7"/>
      <c r="E42" s="7"/>
      <c r="F42" s="7"/>
      <c r="G42" s="7"/>
      <c r="H42" s="7"/>
      <c r="I42" s="7"/>
      <c r="J42" s="7"/>
      <c r="K42" s="7"/>
      <c r="L42" s="7"/>
      <c r="M42" s="7"/>
    </row>
    <row r="43" spans="1:13">
      <c r="A43" s="5"/>
      <c r="B43" s="5"/>
      <c r="C43" s="7"/>
      <c r="D43" s="7"/>
      <c r="E43" s="7"/>
      <c r="F43" s="7"/>
      <c r="G43" s="7"/>
      <c r="H43" s="7"/>
      <c r="I43" s="7"/>
      <c r="J43" s="7"/>
      <c r="K43" s="7"/>
      <c r="L43" s="7"/>
      <c r="M43" s="7"/>
    </row>
    <row r="44" spans="1:13">
      <c r="A44" s="5"/>
      <c r="B44" s="5"/>
      <c r="C44" s="7"/>
      <c r="D44" s="7"/>
      <c r="E44" s="7"/>
      <c r="F44" s="7"/>
      <c r="G44" s="7"/>
      <c r="H44" s="7"/>
      <c r="I44" s="7"/>
      <c r="J44" s="7"/>
      <c r="K44" s="7"/>
      <c r="L44" s="7"/>
      <c r="M44" s="7"/>
    </row>
    <row r="45" spans="1:13">
      <c r="A45" s="5"/>
      <c r="B45" s="5"/>
      <c r="C45" s="7"/>
      <c r="D45" s="7"/>
      <c r="E45" s="7"/>
      <c r="F45" s="7"/>
      <c r="G45" s="7"/>
      <c r="H45" s="7"/>
      <c r="I45" s="7"/>
      <c r="J45" s="7"/>
      <c r="K45" s="7"/>
      <c r="L45" s="7"/>
      <c r="M45" s="7"/>
    </row>
  </sheetData>
  <mergeCells count="4">
    <mergeCell ref="A1:M1"/>
    <mergeCell ref="A2:M2"/>
    <mergeCell ref="A3:M3"/>
    <mergeCell ref="A8:M8"/>
  </mergeCells>
  <pageMargins left="0.75" right="0.75" top="0.75" bottom="0.75" header="0.03" footer="0.03"/>
  <pageSetup fitToHeight="0"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pageSetUpPr fitToPage="1"/>
  </sheetPr>
  <dimension ref="A1:M41"/>
  <sheetViews>
    <sheetView workbookViewId="0">
      <selection activeCell="K29" sqref="K29"/>
    </sheetView>
  </sheetViews>
  <sheetFormatPr defaultRowHeight="12.75"/>
  <cols>
    <col min="1" max="1" width="13.1640625" customWidth="1"/>
    <col min="2" max="2" width="36.5" customWidth="1"/>
    <col min="3" max="3" width="18.5" customWidth="1"/>
    <col min="4" max="4" width="16.5" customWidth="1"/>
    <col min="5" max="5" width="14.33203125" customWidth="1"/>
    <col min="6" max="11" width="14.5" customWidth="1"/>
    <col min="12" max="12" width="11.5" customWidth="1"/>
    <col min="13" max="13" width="30.6640625" customWidth="1"/>
  </cols>
  <sheetData>
    <row r="1" spans="1:13" ht="13.5">
      <c r="A1" s="44" t="s">
        <v>0</v>
      </c>
      <c r="B1" s="44"/>
      <c r="C1" s="44"/>
      <c r="D1" s="44"/>
      <c r="E1" s="44"/>
      <c r="F1" s="44"/>
      <c r="G1" s="44"/>
      <c r="H1" s="44"/>
      <c r="I1" s="44"/>
      <c r="J1" s="44"/>
      <c r="K1" s="44"/>
      <c r="L1" s="44"/>
      <c r="M1" s="44"/>
    </row>
    <row r="2" spans="1:13">
      <c r="A2" s="45" t="s">
        <v>1231</v>
      </c>
      <c r="B2" s="45"/>
      <c r="C2" s="45"/>
      <c r="D2" s="45"/>
      <c r="E2" s="45"/>
      <c r="F2" s="45"/>
      <c r="G2" s="45"/>
      <c r="H2" s="45"/>
      <c r="I2" s="45"/>
      <c r="J2" s="45"/>
      <c r="K2" s="45"/>
      <c r="L2" s="45"/>
      <c r="M2" s="45"/>
    </row>
    <row r="3" spans="1:13">
      <c r="A3" s="45" t="s">
        <v>2</v>
      </c>
      <c r="B3" s="45"/>
      <c r="C3" s="45"/>
      <c r="D3" s="45"/>
      <c r="E3" s="45"/>
      <c r="F3" s="45"/>
      <c r="G3" s="45"/>
      <c r="H3" s="45"/>
      <c r="I3" s="45"/>
      <c r="J3" s="45"/>
      <c r="K3" s="45"/>
      <c r="L3" s="45"/>
      <c r="M3" s="45"/>
    </row>
    <row r="4" spans="1:13">
      <c r="C4" s="1" t="s">
        <v>3</v>
      </c>
      <c r="D4" s="1" t="s">
        <v>4</v>
      </c>
      <c r="E4" s="1" t="s">
        <v>5</v>
      </c>
      <c r="F4" s="1" t="s">
        <v>6</v>
      </c>
      <c r="G4" s="1" t="s">
        <v>7</v>
      </c>
      <c r="H4" s="1" t="s">
        <v>7</v>
      </c>
      <c r="I4" s="3" t="s">
        <v>7</v>
      </c>
      <c r="J4" s="3" t="s">
        <v>7</v>
      </c>
      <c r="K4" s="3" t="s">
        <v>7</v>
      </c>
    </row>
    <row r="5" spans="1:13">
      <c r="C5" s="2" t="s">
        <v>8</v>
      </c>
      <c r="D5" s="1" t="s">
        <v>9</v>
      </c>
      <c r="E5" s="1" t="s">
        <v>7</v>
      </c>
      <c r="F5" s="1" t="s">
        <v>10</v>
      </c>
      <c r="G5" s="1" t="s">
        <v>11</v>
      </c>
      <c r="H5" s="1" t="s">
        <v>12</v>
      </c>
      <c r="I5" s="3" t="s">
        <v>13</v>
      </c>
      <c r="J5" s="3" t="s">
        <v>14</v>
      </c>
      <c r="K5" s="3" t="s">
        <v>15</v>
      </c>
      <c r="L5" s="1" t="s">
        <v>16</v>
      </c>
    </row>
    <row r="6" spans="1:13">
      <c r="C6" s="2" t="s">
        <v>17</v>
      </c>
      <c r="D6" s="3" t="s">
        <v>18</v>
      </c>
      <c r="E6" s="3" t="s">
        <v>19</v>
      </c>
      <c r="F6" s="3" t="s">
        <v>17</v>
      </c>
      <c r="G6" s="3" t="s">
        <v>20</v>
      </c>
      <c r="H6" s="3" t="s">
        <v>20</v>
      </c>
      <c r="I6" s="3" t="s">
        <v>20</v>
      </c>
      <c r="J6" s="3" t="s">
        <v>20</v>
      </c>
      <c r="K6" s="3" t="s">
        <v>20</v>
      </c>
      <c r="L6" s="3" t="s">
        <v>21</v>
      </c>
      <c r="M6" s="3" t="s">
        <v>22</v>
      </c>
    </row>
    <row r="7" spans="1:13">
      <c r="A7" s="9"/>
      <c r="B7" s="9"/>
      <c r="C7" s="10"/>
      <c r="D7" s="10"/>
      <c r="E7" s="10"/>
      <c r="F7" s="10"/>
      <c r="G7" s="10"/>
      <c r="H7" s="10"/>
      <c r="I7" s="10"/>
      <c r="J7" s="10"/>
      <c r="K7" s="10"/>
      <c r="L7" s="10"/>
      <c r="M7" s="10"/>
    </row>
    <row r="8" spans="1:13">
      <c r="A8" s="46" t="s">
        <v>25</v>
      </c>
      <c r="B8" s="47"/>
      <c r="C8" s="47"/>
      <c r="D8" s="47"/>
      <c r="E8" s="47"/>
      <c r="F8" s="47"/>
      <c r="G8" s="47"/>
      <c r="H8" s="47"/>
      <c r="I8" s="47"/>
      <c r="J8" s="47"/>
      <c r="K8" s="47"/>
      <c r="L8" s="47"/>
      <c r="M8" s="47"/>
    </row>
    <row r="9" spans="1:13">
      <c r="A9" s="4" t="s">
        <v>1232</v>
      </c>
      <c r="B9" s="5" t="s">
        <v>1233</v>
      </c>
      <c r="C9" s="7">
        <v>-580000</v>
      </c>
      <c r="D9" s="11">
        <v>-532195.21</v>
      </c>
      <c r="E9" s="11">
        <f>D9</f>
        <v>-532195.21</v>
      </c>
      <c r="F9" s="16">
        <v>-521000</v>
      </c>
      <c r="G9" s="11">
        <v>-516277.22</v>
      </c>
      <c r="H9" s="11">
        <v>-386584.18</v>
      </c>
      <c r="I9" s="11">
        <v>-469806.68</v>
      </c>
      <c r="J9" s="11">
        <v>-436615.61</v>
      </c>
      <c r="K9" s="11">
        <v>-411297.99</v>
      </c>
      <c r="L9" s="8">
        <v>0</v>
      </c>
      <c r="M9" s="7"/>
    </row>
    <row r="10" spans="1:13">
      <c r="A10" s="4" t="s">
        <v>1234</v>
      </c>
      <c r="B10" s="5" t="s">
        <v>1235</v>
      </c>
      <c r="C10" s="7">
        <v>574000</v>
      </c>
      <c r="D10" s="7"/>
      <c r="E10" s="11"/>
      <c r="F10" s="16">
        <v>509000</v>
      </c>
      <c r="G10" s="11">
        <v>335874.44</v>
      </c>
      <c r="H10" s="11">
        <v>154071.67000000001</v>
      </c>
      <c r="I10" s="11">
        <v>254687.12</v>
      </c>
      <c r="J10" s="11">
        <v>317907.73</v>
      </c>
      <c r="K10" s="11">
        <v>299930.46999999997</v>
      </c>
      <c r="L10" s="8">
        <v>0</v>
      </c>
      <c r="M10" s="7"/>
    </row>
    <row r="11" spans="1:13">
      <c r="A11" s="4"/>
      <c r="B11" s="5" t="s">
        <v>1236</v>
      </c>
      <c r="C11" s="12">
        <v>20000</v>
      </c>
      <c r="D11" s="12"/>
      <c r="E11" s="12"/>
      <c r="F11" s="12"/>
      <c r="G11" s="12"/>
      <c r="H11" s="12"/>
      <c r="I11" s="12"/>
      <c r="J11" s="12"/>
      <c r="K11" s="12"/>
      <c r="L11" s="12"/>
      <c r="M11" s="12"/>
    </row>
    <row r="12" spans="1:13">
      <c r="A12" s="4"/>
      <c r="B12" s="5" t="s">
        <v>36</v>
      </c>
      <c r="C12" s="7">
        <f>SUM(C9:C11)</f>
        <v>14000</v>
      </c>
      <c r="D12" s="11">
        <f>D9+D10</f>
        <v>-532195.21</v>
      </c>
      <c r="E12" s="11">
        <f t="shared" ref="E12:F12" si="0">E9+E10</f>
        <v>-532195.21</v>
      </c>
      <c r="F12" s="11">
        <f t="shared" si="0"/>
        <v>-12000</v>
      </c>
      <c r="G12" s="11">
        <v>-180402.78</v>
      </c>
      <c r="H12" s="11">
        <v>-232512.51</v>
      </c>
      <c r="I12" s="11">
        <v>-215119.56</v>
      </c>
      <c r="J12" s="11">
        <v>-118707.88</v>
      </c>
      <c r="K12" s="11">
        <v>-111367.52</v>
      </c>
      <c r="L12" s="8">
        <v>0</v>
      </c>
      <c r="M12" s="7"/>
    </row>
    <row r="13" spans="1:13">
      <c r="A13" s="9"/>
      <c r="B13" s="9"/>
      <c r="C13" s="10"/>
      <c r="D13" s="10"/>
      <c r="E13" s="10"/>
      <c r="F13" s="10"/>
      <c r="G13" s="10"/>
      <c r="H13" s="10"/>
      <c r="I13" s="10"/>
      <c r="J13" s="10"/>
      <c r="K13" s="10"/>
      <c r="L13" s="10"/>
      <c r="M13" s="10"/>
    </row>
    <row r="14" spans="1:13">
      <c r="A14" s="5"/>
      <c r="B14" s="5"/>
      <c r="C14" s="7"/>
      <c r="D14" s="7"/>
      <c r="E14" s="7"/>
      <c r="F14" s="7"/>
      <c r="G14" s="7"/>
      <c r="H14" s="7"/>
      <c r="I14" s="7"/>
      <c r="J14" s="7"/>
      <c r="K14" s="7"/>
      <c r="L14" s="7"/>
      <c r="M14" s="7"/>
    </row>
    <row r="15" spans="1:13">
      <c r="A15" s="5"/>
      <c r="B15" s="5"/>
      <c r="C15" s="7"/>
      <c r="D15" s="7"/>
      <c r="E15" s="7"/>
      <c r="F15" s="7"/>
      <c r="G15" s="7"/>
      <c r="H15" s="7"/>
      <c r="I15" s="7"/>
      <c r="J15" s="7"/>
      <c r="K15" s="7"/>
      <c r="L15" s="7"/>
      <c r="M15" s="7"/>
    </row>
    <row r="16" spans="1:13">
      <c r="A16" s="5"/>
      <c r="B16" s="5"/>
      <c r="C16" s="7"/>
      <c r="D16" s="7"/>
      <c r="E16" s="7"/>
      <c r="F16" s="7"/>
      <c r="G16" s="7"/>
      <c r="H16" s="7"/>
      <c r="I16" s="7"/>
      <c r="J16" s="7"/>
      <c r="K16" s="7"/>
      <c r="L16" s="7"/>
      <c r="M16" s="7"/>
    </row>
    <row r="17" spans="1:13">
      <c r="A17" s="5"/>
      <c r="B17" s="5"/>
      <c r="C17" s="7"/>
      <c r="D17" s="7"/>
      <c r="E17" s="7"/>
      <c r="F17" s="7"/>
      <c r="G17" s="7"/>
      <c r="H17" s="7"/>
      <c r="I17" s="7"/>
      <c r="J17" s="7"/>
      <c r="K17" s="7"/>
      <c r="L17" s="7"/>
      <c r="M17" s="7"/>
    </row>
    <row r="18" spans="1:13">
      <c r="A18" s="5"/>
      <c r="B18" s="5"/>
      <c r="C18" s="7"/>
      <c r="D18" s="7"/>
      <c r="E18" s="7"/>
      <c r="F18" s="7"/>
      <c r="G18" s="7"/>
      <c r="H18" s="7"/>
      <c r="I18" s="7"/>
      <c r="J18" s="7"/>
      <c r="K18" s="7"/>
      <c r="L18" s="7"/>
      <c r="M18" s="7"/>
    </row>
    <row r="19" spans="1:13">
      <c r="A19" s="5"/>
      <c r="B19" s="5"/>
      <c r="C19" s="7"/>
      <c r="D19" s="7"/>
      <c r="E19" s="7"/>
      <c r="F19" s="7"/>
      <c r="G19" s="7"/>
      <c r="H19" s="7"/>
      <c r="I19" s="7"/>
      <c r="J19" s="7"/>
      <c r="K19" s="7"/>
      <c r="L19" s="7"/>
      <c r="M19" s="7"/>
    </row>
    <row r="20" spans="1:13">
      <c r="A20" s="5"/>
      <c r="B20" s="5"/>
      <c r="C20" s="7"/>
      <c r="D20" s="7"/>
      <c r="E20" s="7"/>
      <c r="F20" s="7"/>
      <c r="G20" s="7"/>
      <c r="H20" s="7"/>
      <c r="I20" s="7"/>
      <c r="J20" s="7"/>
      <c r="K20" s="7"/>
      <c r="L20" s="7"/>
      <c r="M20" s="7"/>
    </row>
    <row r="21" spans="1:13">
      <c r="A21" s="5"/>
      <c r="B21" s="5"/>
      <c r="C21" s="7"/>
      <c r="D21" s="7"/>
      <c r="E21" s="7"/>
      <c r="F21" s="7"/>
      <c r="G21" s="7"/>
      <c r="H21" s="7"/>
      <c r="I21" s="7"/>
      <c r="J21" s="7"/>
      <c r="K21" s="7"/>
      <c r="L21" s="7"/>
      <c r="M21" s="7"/>
    </row>
    <row r="22" spans="1:13">
      <c r="A22" s="5"/>
      <c r="B22" s="5"/>
      <c r="C22" s="7"/>
      <c r="D22" s="7"/>
      <c r="E22" s="7"/>
      <c r="F22" s="7"/>
      <c r="G22" s="7"/>
      <c r="H22" s="7"/>
      <c r="I22" s="7"/>
      <c r="J22" s="7"/>
      <c r="K22" s="7"/>
      <c r="L22" s="7"/>
      <c r="M22" s="7"/>
    </row>
    <row r="23" spans="1:13">
      <c r="A23" s="5"/>
      <c r="B23" s="5"/>
      <c r="C23" s="7"/>
      <c r="D23" s="7"/>
      <c r="E23" s="7"/>
      <c r="F23" s="7"/>
      <c r="G23" s="7"/>
      <c r="H23" s="7"/>
      <c r="I23" s="7"/>
      <c r="J23" s="7"/>
      <c r="K23" s="7"/>
      <c r="L23" s="7"/>
      <c r="M23" s="7"/>
    </row>
    <row r="24" spans="1:13">
      <c r="A24" s="5"/>
      <c r="B24" s="5"/>
      <c r="C24" s="7"/>
      <c r="D24" s="7"/>
      <c r="E24" s="7"/>
      <c r="F24" s="7"/>
      <c r="G24" s="7"/>
      <c r="H24" s="7"/>
      <c r="I24" s="7"/>
      <c r="J24" s="7"/>
      <c r="K24" s="7"/>
      <c r="L24" s="7"/>
      <c r="M24" s="7"/>
    </row>
    <row r="25" spans="1:13">
      <c r="A25" s="5"/>
      <c r="B25" s="5"/>
      <c r="C25" s="7"/>
      <c r="D25" s="7"/>
      <c r="E25" s="7"/>
      <c r="F25" s="7"/>
      <c r="G25" s="7"/>
      <c r="H25" s="7"/>
      <c r="I25" s="7"/>
      <c r="J25" s="7"/>
      <c r="K25" s="7"/>
      <c r="L25" s="7"/>
      <c r="M25" s="7"/>
    </row>
    <row r="26" spans="1:13">
      <c r="A26" s="5"/>
      <c r="B26" s="5"/>
      <c r="C26" s="7"/>
      <c r="D26" s="7"/>
      <c r="E26" s="7"/>
      <c r="F26" s="7"/>
      <c r="G26" s="7"/>
      <c r="H26" s="7"/>
      <c r="I26" s="7"/>
      <c r="J26" s="7"/>
      <c r="K26" s="7"/>
      <c r="L26" s="7"/>
      <c r="M26" s="7"/>
    </row>
    <row r="27" spans="1:13">
      <c r="A27" s="5"/>
      <c r="B27" s="5"/>
      <c r="C27" s="7"/>
      <c r="D27" s="7"/>
      <c r="E27" s="7"/>
      <c r="F27" s="7"/>
      <c r="G27" s="7"/>
      <c r="H27" s="7"/>
      <c r="I27" s="7"/>
      <c r="J27" s="7"/>
      <c r="K27" s="7"/>
      <c r="L27" s="7"/>
      <c r="M27" s="7"/>
    </row>
    <row r="28" spans="1:13">
      <c r="A28" s="5"/>
      <c r="B28" s="5"/>
      <c r="C28" s="7"/>
      <c r="D28" s="7"/>
      <c r="E28" s="7"/>
      <c r="F28" s="7"/>
      <c r="G28" s="7"/>
      <c r="H28" s="7"/>
      <c r="I28" s="7"/>
      <c r="J28" s="7"/>
      <c r="K28" s="7"/>
      <c r="L28" s="7"/>
      <c r="M28" s="7"/>
    </row>
    <row r="29" spans="1:13">
      <c r="A29" s="5"/>
      <c r="B29" s="5"/>
      <c r="C29" s="7"/>
      <c r="D29" s="7"/>
      <c r="E29" s="7"/>
      <c r="F29" s="7"/>
      <c r="G29" s="7"/>
      <c r="H29" s="7"/>
      <c r="I29" s="7"/>
      <c r="J29" s="7"/>
      <c r="K29" s="7"/>
      <c r="L29" s="7"/>
      <c r="M29" s="7"/>
    </row>
    <row r="30" spans="1:13">
      <c r="A30" s="5"/>
      <c r="B30" s="5"/>
      <c r="C30" s="7"/>
      <c r="D30" s="7"/>
      <c r="E30" s="7"/>
      <c r="F30" s="7"/>
      <c r="G30" s="7"/>
      <c r="H30" s="7"/>
      <c r="I30" s="7"/>
      <c r="J30" s="7"/>
      <c r="K30" s="7"/>
      <c r="L30" s="7"/>
      <c r="M30" s="7"/>
    </row>
    <row r="31" spans="1:13">
      <c r="A31" s="5"/>
      <c r="B31" s="5"/>
      <c r="C31" s="7"/>
      <c r="D31" s="7"/>
      <c r="E31" s="7"/>
      <c r="F31" s="7"/>
      <c r="G31" s="7"/>
      <c r="H31" s="7"/>
      <c r="I31" s="7"/>
      <c r="J31" s="7"/>
      <c r="K31" s="7"/>
      <c r="L31" s="7"/>
      <c r="M31" s="7"/>
    </row>
    <row r="32" spans="1:13">
      <c r="A32" s="5"/>
      <c r="B32" s="5"/>
      <c r="C32" s="7"/>
      <c r="D32" s="7"/>
      <c r="E32" s="7"/>
      <c r="F32" s="7"/>
      <c r="G32" s="7"/>
      <c r="H32" s="7"/>
      <c r="I32" s="7"/>
      <c r="J32" s="7"/>
      <c r="K32" s="7"/>
      <c r="L32" s="7"/>
      <c r="M32" s="7"/>
    </row>
    <row r="33" spans="1:13">
      <c r="A33" s="5"/>
      <c r="B33" s="5"/>
      <c r="C33" s="7"/>
      <c r="D33" s="7"/>
      <c r="E33" s="7"/>
      <c r="F33" s="7"/>
      <c r="G33" s="7"/>
      <c r="H33" s="7"/>
      <c r="I33" s="7"/>
      <c r="J33" s="7"/>
      <c r="K33" s="7"/>
      <c r="L33" s="7"/>
      <c r="M33" s="7"/>
    </row>
    <row r="34" spans="1:13">
      <c r="A34" s="5"/>
      <c r="B34" s="5"/>
      <c r="C34" s="7"/>
      <c r="D34" s="7"/>
      <c r="E34" s="7"/>
      <c r="F34" s="7"/>
      <c r="G34" s="7"/>
      <c r="H34" s="7"/>
      <c r="I34" s="7"/>
      <c r="J34" s="7"/>
      <c r="K34" s="7"/>
      <c r="L34" s="7"/>
      <c r="M34" s="7"/>
    </row>
    <row r="35" spans="1:13">
      <c r="A35" s="5"/>
      <c r="B35" s="5"/>
      <c r="C35" s="7"/>
      <c r="D35" s="7"/>
      <c r="E35" s="7"/>
      <c r="F35" s="7"/>
      <c r="G35" s="7"/>
      <c r="H35" s="7"/>
      <c r="I35" s="7"/>
      <c r="J35" s="7"/>
      <c r="K35" s="7"/>
      <c r="L35" s="7"/>
      <c r="M35" s="7"/>
    </row>
    <row r="36" spans="1:13">
      <c r="A36" s="5"/>
      <c r="B36" s="5"/>
      <c r="C36" s="7"/>
      <c r="D36" s="7"/>
      <c r="E36" s="7"/>
      <c r="F36" s="7"/>
      <c r="G36" s="7"/>
      <c r="H36" s="7"/>
      <c r="I36" s="7"/>
      <c r="J36" s="7"/>
      <c r="K36" s="7"/>
      <c r="L36" s="7"/>
      <c r="M36" s="7"/>
    </row>
    <row r="37" spans="1:13">
      <c r="A37" s="5"/>
      <c r="B37" s="5"/>
      <c r="C37" s="7"/>
      <c r="D37" s="7"/>
      <c r="E37" s="7"/>
      <c r="F37" s="7"/>
      <c r="G37" s="7"/>
      <c r="H37" s="7"/>
      <c r="I37" s="7"/>
      <c r="J37" s="7"/>
      <c r="K37" s="7"/>
      <c r="L37" s="7"/>
      <c r="M37" s="7"/>
    </row>
    <row r="38" spans="1:13">
      <c r="A38" s="5"/>
      <c r="B38" s="5"/>
      <c r="C38" s="7"/>
      <c r="D38" s="7"/>
      <c r="E38" s="7"/>
      <c r="F38" s="7"/>
      <c r="G38" s="7"/>
      <c r="H38" s="7"/>
      <c r="I38" s="7"/>
      <c r="J38" s="7"/>
      <c r="K38" s="7"/>
      <c r="L38" s="7"/>
      <c r="M38" s="7"/>
    </row>
    <row r="39" spans="1:13">
      <c r="A39" s="5"/>
      <c r="B39" s="5"/>
      <c r="C39" s="7"/>
      <c r="D39" s="7"/>
      <c r="E39" s="7"/>
      <c r="F39" s="7"/>
      <c r="G39" s="7"/>
      <c r="H39" s="7"/>
      <c r="I39" s="7"/>
      <c r="J39" s="7"/>
      <c r="K39" s="7"/>
      <c r="L39" s="7"/>
      <c r="M39" s="7"/>
    </row>
    <row r="40" spans="1:13">
      <c r="A40" s="5"/>
      <c r="B40" s="5"/>
      <c r="C40" s="7"/>
      <c r="D40" s="7"/>
      <c r="E40" s="7"/>
      <c r="F40" s="7"/>
      <c r="G40" s="7"/>
      <c r="H40" s="7"/>
      <c r="I40" s="7"/>
      <c r="J40" s="7"/>
      <c r="K40" s="7"/>
      <c r="L40" s="7"/>
      <c r="M40" s="7"/>
    </row>
    <row r="41" spans="1:13">
      <c r="A41" s="5"/>
      <c r="B41" s="5"/>
      <c r="C41" s="7"/>
      <c r="D41" s="7"/>
      <c r="E41" s="7"/>
      <c r="F41" s="7"/>
      <c r="G41" s="7"/>
      <c r="H41" s="7"/>
      <c r="I41" s="7"/>
      <c r="J41" s="7"/>
      <c r="K41" s="7"/>
      <c r="L41" s="7"/>
      <c r="M41" s="7"/>
    </row>
  </sheetData>
  <mergeCells count="4">
    <mergeCell ref="A1:M1"/>
    <mergeCell ref="A2:M2"/>
    <mergeCell ref="A3:M3"/>
    <mergeCell ref="A8:M8"/>
  </mergeCells>
  <pageMargins left="0.75" right="0.75" top="0.75" bottom="0.75" header="0.03" footer="0.03"/>
  <pageSetup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36"/>
  <sheetViews>
    <sheetView workbookViewId="0">
      <selection activeCell="I5" sqref="I5"/>
    </sheetView>
  </sheetViews>
  <sheetFormatPr defaultRowHeight="12.75"/>
  <cols>
    <col min="1" max="1" width="9" customWidth="1"/>
    <col min="2" max="2" width="3.33203125" customWidth="1"/>
    <col min="3" max="3" width="12.6640625" customWidth="1"/>
    <col min="4" max="4" width="17.1640625" customWidth="1"/>
    <col min="5" max="11" width="14.5" customWidth="1"/>
    <col min="12" max="12" width="11.5" customWidth="1"/>
    <col min="13" max="13" width="30.6640625" customWidth="1"/>
  </cols>
  <sheetData>
    <row r="1" spans="1:13" ht="13.5">
      <c r="A1" s="44" t="s">
        <v>0</v>
      </c>
      <c r="B1" s="44"/>
      <c r="C1" s="44"/>
      <c r="D1" s="44"/>
      <c r="E1" s="44"/>
      <c r="F1" s="44"/>
      <c r="G1" s="44"/>
      <c r="H1" s="44"/>
      <c r="I1" s="44"/>
      <c r="J1" s="44"/>
      <c r="K1" s="44"/>
      <c r="L1" s="44"/>
      <c r="M1" s="44"/>
    </row>
    <row r="2" spans="1:13">
      <c r="A2" s="45" t="s">
        <v>108</v>
      </c>
      <c r="B2" s="45"/>
      <c r="C2" s="45"/>
      <c r="D2" s="45"/>
      <c r="E2" s="45"/>
      <c r="F2" s="45"/>
      <c r="G2" s="45"/>
      <c r="H2" s="45"/>
      <c r="I2" s="45"/>
      <c r="J2" s="45"/>
      <c r="K2" s="45"/>
      <c r="L2" s="45"/>
      <c r="M2" s="45"/>
    </row>
    <row r="3" spans="1:13">
      <c r="A3" s="45" t="s">
        <v>2</v>
      </c>
      <c r="B3" s="45"/>
      <c r="C3" s="45"/>
      <c r="D3" s="45"/>
      <c r="E3" s="45"/>
      <c r="F3" s="45"/>
      <c r="G3" s="45"/>
      <c r="H3" s="45"/>
      <c r="I3" s="45"/>
      <c r="J3" s="45"/>
      <c r="K3" s="45"/>
      <c r="L3" s="45"/>
      <c r="M3" s="45"/>
    </row>
    <row r="4" spans="1:13">
      <c r="C4" s="1" t="s">
        <v>3</v>
      </c>
      <c r="D4" s="1" t="s">
        <v>4</v>
      </c>
      <c r="E4" s="1" t="s">
        <v>5</v>
      </c>
      <c r="F4" s="1" t="s">
        <v>6</v>
      </c>
      <c r="G4" s="1" t="s">
        <v>7</v>
      </c>
      <c r="H4" s="1" t="s">
        <v>7</v>
      </c>
      <c r="I4" s="3" t="s">
        <v>7</v>
      </c>
      <c r="J4" s="3" t="s">
        <v>7</v>
      </c>
      <c r="K4" s="3" t="s">
        <v>7</v>
      </c>
    </row>
    <row r="5" spans="1:13">
      <c r="C5" s="2" t="s">
        <v>8</v>
      </c>
      <c r="D5" s="1" t="s">
        <v>9</v>
      </c>
      <c r="E5" s="1" t="s">
        <v>7</v>
      </c>
      <c r="F5" s="1" t="s">
        <v>10</v>
      </c>
      <c r="G5" s="1" t="s">
        <v>11</v>
      </c>
      <c r="H5" s="1" t="s">
        <v>12</v>
      </c>
      <c r="I5" s="3" t="s">
        <v>13</v>
      </c>
      <c r="J5" s="3" t="s">
        <v>14</v>
      </c>
      <c r="K5" s="3" t="s">
        <v>15</v>
      </c>
      <c r="L5" s="1" t="s">
        <v>16</v>
      </c>
    </row>
    <row r="6" spans="1:13">
      <c r="C6" s="2" t="s">
        <v>17</v>
      </c>
      <c r="D6" s="3" t="s">
        <v>18</v>
      </c>
      <c r="E6" s="3" t="s">
        <v>19</v>
      </c>
      <c r="F6" s="3" t="s">
        <v>17</v>
      </c>
      <c r="G6" s="3" t="s">
        <v>20</v>
      </c>
      <c r="H6" s="3" t="s">
        <v>20</v>
      </c>
      <c r="I6" s="3" t="s">
        <v>20</v>
      </c>
      <c r="J6" s="3" t="s">
        <v>20</v>
      </c>
      <c r="K6" s="3" t="s">
        <v>20</v>
      </c>
      <c r="L6" s="3" t="s">
        <v>21</v>
      </c>
      <c r="M6" s="3" t="s">
        <v>22</v>
      </c>
    </row>
    <row r="7" spans="1:13">
      <c r="A7" s="4" t="s">
        <v>23</v>
      </c>
      <c r="B7" s="5" t="s">
        <v>24</v>
      </c>
      <c r="C7" s="6">
        <f>'UNION MARKET-A'!C29+'CHATIME-A'!C12+'UNDERGROUND-A'!C53+'1280-A'!C63+'SHORTSTOP-A'!C11+'SWELL-A'!C11</f>
        <v>-55721.37374999997</v>
      </c>
      <c r="D7" s="6">
        <v>-30373.51</v>
      </c>
      <c r="E7" s="6">
        <v>-45560.264999999999</v>
      </c>
      <c r="F7" s="13">
        <v>-133200</v>
      </c>
      <c r="G7" s="6">
        <v>403251.64</v>
      </c>
      <c r="H7" s="6">
        <v>358583.158</v>
      </c>
      <c r="I7" s="6">
        <v>337878.09</v>
      </c>
      <c r="J7" s="6">
        <v>379558.48</v>
      </c>
      <c r="K7" s="6">
        <v>230040.58</v>
      </c>
      <c r="L7" s="8">
        <v>0</v>
      </c>
      <c r="M7" s="6"/>
    </row>
    <row r="8" spans="1:13">
      <c r="A8" s="9"/>
      <c r="B8" s="9"/>
      <c r="C8" s="10"/>
      <c r="D8" s="10"/>
      <c r="E8" s="10"/>
      <c r="F8" s="10"/>
      <c r="G8" s="10"/>
      <c r="H8" s="10"/>
      <c r="I8" s="10"/>
      <c r="J8" s="10"/>
      <c r="K8" s="10"/>
      <c r="L8" s="10"/>
      <c r="M8" s="10"/>
    </row>
    <row r="9" spans="1:13">
      <c r="A9" s="5"/>
      <c r="B9" s="5"/>
      <c r="C9" s="7"/>
      <c r="D9" s="7"/>
      <c r="E9" s="7"/>
      <c r="F9" s="7"/>
      <c r="G9" s="7"/>
      <c r="H9" s="7"/>
      <c r="I9" s="7"/>
      <c r="J9" s="7"/>
      <c r="K9" s="7"/>
      <c r="L9" s="7"/>
      <c r="M9" s="7"/>
    </row>
    <row r="10" spans="1:13">
      <c r="A10" s="5"/>
      <c r="B10" s="5"/>
      <c r="C10" s="7"/>
      <c r="D10" s="7"/>
      <c r="E10" s="7"/>
      <c r="F10" s="7"/>
      <c r="G10" s="7"/>
      <c r="H10" s="7"/>
      <c r="I10" s="7"/>
      <c r="J10" s="7"/>
      <c r="K10" s="7"/>
      <c r="L10" s="7"/>
      <c r="M10" s="7"/>
    </row>
    <row r="11" spans="1:13">
      <c r="A11" s="5"/>
      <c r="B11" s="5"/>
      <c r="C11" s="7"/>
      <c r="D11" s="7"/>
      <c r="E11" s="7"/>
      <c r="F11" s="7"/>
      <c r="G11" s="7"/>
      <c r="H11" s="7"/>
      <c r="I11" s="7"/>
      <c r="J11" s="7"/>
      <c r="K11" s="7"/>
      <c r="L11" s="7"/>
      <c r="M11" s="7"/>
    </row>
    <row r="12" spans="1:13">
      <c r="A12" s="5"/>
      <c r="B12" s="5"/>
      <c r="C12" s="7"/>
      <c r="D12" s="7"/>
      <c r="E12" s="7"/>
      <c r="F12" s="7"/>
      <c r="G12" s="7"/>
      <c r="H12" s="7"/>
      <c r="I12" s="7"/>
      <c r="J12" s="7"/>
      <c r="K12" s="7"/>
      <c r="L12" s="7"/>
      <c r="M12" s="7"/>
    </row>
    <row r="13" spans="1:13">
      <c r="A13" s="5"/>
      <c r="B13" s="5"/>
      <c r="C13" s="7"/>
      <c r="D13" s="7"/>
      <c r="E13" s="7"/>
      <c r="F13" s="7"/>
      <c r="G13" s="7"/>
      <c r="H13" s="7"/>
      <c r="I13" s="7"/>
      <c r="J13" s="7"/>
      <c r="K13" s="7"/>
      <c r="L13" s="7"/>
      <c r="M13" s="7"/>
    </row>
    <row r="14" spans="1:13">
      <c r="A14" s="5"/>
      <c r="B14" s="5"/>
      <c r="C14" s="7"/>
      <c r="D14" s="7"/>
      <c r="E14" s="7"/>
      <c r="F14" s="7"/>
      <c r="G14" s="7"/>
      <c r="H14" s="7"/>
      <c r="I14" s="7"/>
      <c r="J14" s="7"/>
      <c r="K14" s="7"/>
      <c r="L14" s="7"/>
      <c r="M14" s="7"/>
    </row>
    <row r="15" spans="1:13">
      <c r="A15" s="5"/>
      <c r="B15" s="5"/>
      <c r="C15" s="7"/>
      <c r="D15" s="7"/>
      <c r="E15" s="7"/>
      <c r="F15" s="7"/>
      <c r="G15" s="7"/>
      <c r="H15" s="7"/>
      <c r="I15" s="7"/>
      <c r="J15" s="7"/>
      <c r="K15" s="7"/>
      <c r="L15" s="7"/>
      <c r="M15" s="7"/>
    </row>
    <row r="16" spans="1:13">
      <c r="A16" s="5"/>
      <c r="B16" s="5"/>
      <c r="C16" s="7"/>
      <c r="D16" s="7"/>
      <c r="E16" s="7"/>
      <c r="F16" s="7"/>
      <c r="G16" s="7"/>
      <c r="H16" s="7"/>
      <c r="I16" s="7"/>
      <c r="J16" s="7"/>
      <c r="K16" s="7"/>
      <c r="L16" s="7"/>
      <c r="M16" s="7"/>
    </row>
    <row r="17" spans="1:13">
      <c r="A17" s="5"/>
      <c r="B17" s="5"/>
      <c r="C17" s="7"/>
      <c r="D17" s="7"/>
      <c r="E17" s="7"/>
      <c r="F17" s="7"/>
      <c r="G17" s="7"/>
      <c r="H17" s="7"/>
      <c r="I17" s="7"/>
      <c r="J17" s="7"/>
      <c r="K17" s="7"/>
      <c r="L17" s="7"/>
      <c r="M17" s="7"/>
    </row>
    <row r="18" spans="1:13">
      <c r="A18" s="5"/>
      <c r="B18" s="5"/>
      <c r="C18" s="7"/>
      <c r="D18" s="7"/>
      <c r="E18" s="7"/>
      <c r="F18" s="7"/>
      <c r="G18" s="7"/>
      <c r="H18" s="7"/>
      <c r="I18" s="7"/>
      <c r="J18" s="7"/>
      <c r="K18" s="7"/>
      <c r="L18" s="7"/>
      <c r="M18" s="7"/>
    </row>
    <row r="19" spans="1:13">
      <c r="A19" s="5"/>
      <c r="B19" s="5"/>
      <c r="C19" s="7"/>
      <c r="D19" s="7"/>
      <c r="E19" s="7"/>
      <c r="F19" s="7"/>
      <c r="G19" s="7"/>
      <c r="H19" s="7"/>
      <c r="I19" s="7"/>
      <c r="J19" s="7"/>
      <c r="K19" s="7"/>
      <c r="L19" s="7"/>
      <c r="M19" s="7"/>
    </row>
    <row r="20" spans="1:13">
      <c r="A20" s="5"/>
      <c r="B20" s="5"/>
      <c r="C20" s="7"/>
      <c r="D20" s="7"/>
      <c r="E20" s="7"/>
      <c r="F20" s="7"/>
      <c r="G20" s="7"/>
      <c r="H20" s="7"/>
      <c r="I20" s="7"/>
      <c r="J20" s="7"/>
      <c r="K20" s="7"/>
      <c r="L20" s="7"/>
      <c r="M20" s="7"/>
    </row>
    <row r="21" spans="1:13">
      <c r="A21" s="5"/>
      <c r="B21" s="5"/>
      <c r="C21" s="7"/>
      <c r="D21" s="7"/>
      <c r="E21" s="7"/>
      <c r="F21" s="7"/>
      <c r="G21" s="7"/>
      <c r="H21" s="7"/>
      <c r="I21" s="7"/>
      <c r="J21" s="7"/>
      <c r="K21" s="7"/>
      <c r="L21" s="7"/>
      <c r="M21" s="7"/>
    </row>
    <row r="22" spans="1:13">
      <c r="A22" s="5"/>
      <c r="B22" s="5"/>
      <c r="C22" s="7"/>
      <c r="D22" s="7"/>
      <c r="E22" s="7"/>
      <c r="F22" s="7"/>
      <c r="G22" s="7"/>
      <c r="H22" s="7"/>
      <c r="I22" s="7"/>
      <c r="J22" s="7"/>
      <c r="K22" s="7"/>
      <c r="L22" s="7"/>
      <c r="M22" s="7"/>
    </row>
    <row r="23" spans="1:13">
      <c r="A23" s="5"/>
      <c r="B23" s="5"/>
      <c r="C23" s="7"/>
      <c r="D23" s="7"/>
      <c r="E23" s="7"/>
      <c r="F23" s="7"/>
      <c r="G23" s="7"/>
      <c r="H23" s="7"/>
      <c r="I23" s="7"/>
      <c r="J23" s="7"/>
      <c r="K23" s="7"/>
      <c r="L23" s="7"/>
      <c r="M23" s="7"/>
    </row>
    <row r="24" spans="1:13">
      <c r="A24" s="5"/>
      <c r="B24" s="5"/>
      <c r="C24" s="7"/>
      <c r="D24" s="7"/>
      <c r="E24" s="7"/>
      <c r="F24" s="7"/>
      <c r="G24" s="7"/>
      <c r="H24" s="7"/>
      <c r="I24" s="7"/>
      <c r="J24" s="7"/>
      <c r="K24" s="7"/>
      <c r="L24" s="7"/>
      <c r="M24" s="7"/>
    </row>
    <row r="25" spans="1:13">
      <c r="A25" s="5"/>
      <c r="B25" s="5"/>
      <c r="C25" s="7"/>
      <c r="D25" s="7"/>
      <c r="E25" s="7"/>
      <c r="F25" s="7"/>
      <c r="G25" s="7"/>
      <c r="H25" s="7"/>
      <c r="I25" s="7"/>
      <c r="J25" s="7"/>
      <c r="K25" s="7"/>
      <c r="L25" s="7"/>
      <c r="M25" s="7"/>
    </row>
    <row r="26" spans="1:13">
      <c r="A26" s="5"/>
      <c r="B26" s="5"/>
      <c r="C26" s="7"/>
      <c r="D26" s="7"/>
      <c r="E26" s="7"/>
      <c r="F26" s="7"/>
      <c r="G26" s="7"/>
      <c r="H26" s="7"/>
      <c r="I26" s="7"/>
      <c r="J26" s="7"/>
      <c r="K26" s="7"/>
      <c r="L26" s="7"/>
      <c r="M26" s="7"/>
    </row>
    <row r="27" spans="1:13">
      <c r="A27" s="5"/>
      <c r="B27" s="5"/>
      <c r="C27" s="7"/>
      <c r="D27" s="7"/>
      <c r="E27" s="7"/>
      <c r="F27" s="7"/>
      <c r="G27" s="7"/>
      <c r="H27" s="7"/>
      <c r="I27" s="7"/>
      <c r="J27" s="7"/>
      <c r="K27" s="7"/>
      <c r="L27" s="7"/>
      <c r="M27" s="7"/>
    </row>
    <row r="28" spans="1:13">
      <c r="A28" s="5"/>
      <c r="B28" s="5"/>
      <c r="C28" s="7"/>
      <c r="D28" s="7"/>
      <c r="E28" s="7"/>
      <c r="F28" s="7"/>
      <c r="G28" s="7"/>
      <c r="H28" s="7"/>
      <c r="I28" s="7"/>
      <c r="J28" s="7"/>
      <c r="K28" s="7"/>
      <c r="L28" s="7"/>
      <c r="M28" s="7"/>
    </row>
    <row r="29" spans="1:13">
      <c r="A29" s="5"/>
      <c r="B29" s="5"/>
      <c r="C29" s="7"/>
      <c r="D29" s="7"/>
      <c r="E29" s="7"/>
      <c r="F29" s="7"/>
      <c r="G29" s="7"/>
      <c r="H29" s="7"/>
      <c r="I29" s="7"/>
      <c r="J29" s="7"/>
      <c r="K29" s="7"/>
      <c r="L29" s="7"/>
      <c r="M29" s="7"/>
    </row>
    <row r="30" spans="1:13">
      <c r="A30" s="5"/>
      <c r="B30" s="5"/>
      <c r="C30" s="7"/>
      <c r="D30" s="7"/>
      <c r="E30" s="7"/>
      <c r="F30" s="7"/>
      <c r="G30" s="7"/>
      <c r="H30" s="7"/>
      <c r="I30" s="7"/>
      <c r="J30" s="7"/>
      <c r="K30" s="7"/>
      <c r="L30" s="7"/>
      <c r="M30" s="7"/>
    </row>
    <row r="31" spans="1:13">
      <c r="A31" s="5"/>
      <c r="B31" s="5"/>
      <c r="C31" s="7"/>
      <c r="D31" s="7"/>
      <c r="E31" s="7"/>
      <c r="F31" s="7"/>
      <c r="G31" s="7"/>
      <c r="H31" s="7"/>
      <c r="I31" s="7"/>
      <c r="J31" s="7"/>
      <c r="K31" s="7"/>
      <c r="L31" s="7"/>
      <c r="M31" s="7"/>
    </row>
    <row r="32" spans="1:13">
      <c r="A32" s="5"/>
      <c r="B32" s="5"/>
      <c r="C32" s="7"/>
      <c r="D32" s="7"/>
      <c r="E32" s="7"/>
      <c r="F32" s="7"/>
      <c r="G32" s="7"/>
      <c r="H32" s="7"/>
      <c r="I32" s="7"/>
      <c r="J32" s="7"/>
      <c r="K32" s="7"/>
      <c r="L32" s="7"/>
      <c r="M32" s="7"/>
    </row>
    <row r="33" spans="1:13">
      <c r="A33" s="5"/>
      <c r="B33" s="5"/>
      <c r="C33" s="7"/>
      <c r="D33" s="7"/>
      <c r="E33" s="7"/>
      <c r="F33" s="7"/>
      <c r="G33" s="7"/>
      <c r="H33" s="7"/>
      <c r="I33" s="7"/>
      <c r="J33" s="7"/>
      <c r="K33" s="7"/>
      <c r="L33" s="7"/>
      <c r="M33" s="7"/>
    </row>
    <row r="34" spans="1:13">
      <c r="A34" s="5"/>
      <c r="B34" s="5"/>
      <c r="C34" s="7"/>
      <c r="D34" s="7"/>
      <c r="E34" s="7"/>
      <c r="F34" s="7"/>
      <c r="G34" s="7"/>
      <c r="H34" s="7"/>
      <c r="I34" s="7"/>
      <c r="J34" s="7"/>
      <c r="K34" s="7"/>
      <c r="L34" s="7"/>
      <c r="M34" s="7"/>
    </row>
    <row r="35" spans="1:13">
      <c r="A35" s="5"/>
      <c r="B35" s="5"/>
      <c r="C35" s="7"/>
      <c r="D35" s="7"/>
      <c r="E35" s="7"/>
      <c r="F35" s="7"/>
      <c r="G35" s="7"/>
      <c r="H35" s="7"/>
      <c r="I35" s="7"/>
      <c r="J35" s="7"/>
      <c r="K35" s="7"/>
      <c r="L35" s="7"/>
      <c r="M35" s="7"/>
    </row>
    <row r="36" spans="1:13">
      <c r="A36" s="5"/>
      <c r="B36" s="5"/>
      <c r="C36" s="7"/>
      <c r="D36" s="7"/>
      <c r="E36" s="7"/>
      <c r="F36" s="7"/>
      <c r="G36" s="7"/>
      <c r="H36" s="7"/>
      <c r="I36" s="7"/>
      <c r="J36" s="7"/>
      <c r="K36" s="7"/>
      <c r="L36" s="7"/>
      <c r="M36" s="7"/>
    </row>
  </sheetData>
  <mergeCells count="3">
    <mergeCell ref="A1:M1"/>
    <mergeCell ref="A2:M2"/>
    <mergeCell ref="A3:M3"/>
  </mergeCells>
  <pageMargins left="0.75" right="0.75" top="0.75" bottom="0.75" header="0.03" footer="0.03"/>
  <pageSetup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41"/>
  <sheetViews>
    <sheetView workbookViewId="0">
      <selection activeCell="I5" sqref="I5"/>
    </sheetView>
  </sheetViews>
  <sheetFormatPr defaultRowHeight="12.75"/>
  <cols>
    <col min="1" max="1" width="13.1640625" customWidth="1"/>
    <col min="2" max="2" width="26" customWidth="1"/>
    <col min="3" max="3" width="12.6640625" customWidth="1"/>
    <col min="4" max="4" width="12" customWidth="1"/>
    <col min="5" max="5" width="13.1640625" customWidth="1"/>
    <col min="6" max="11" width="14.5" customWidth="1"/>
    <col min="12" max="12" width="11.5" customWidth="1"/>
    <col min="13" max="13" width="30.6640625" customWidth="1"/>
  </cols>
  <sheetData>
    <row r="1" spans="1:13" ht="13.5">
      <c r="A1" s="44" t="s">
        <v>0</v>
      </c>
      <c r="B1" s="44"/>
      <c r="C1" s="44"/>
      <c r="D1" s="44"/>
      <c r="E1" s="44"/>
      <c r="F1" s="44"/>
      <c r="G1" s="44"/>
      <c r="H1" s="44"/>
      <c r="I1" s="44"/>
      <c r="J1" s="44"/>
      <c r="K1" s="44"/>
      <c r="L1" s="44"/>
      <c r="M1" s="44"/>
    </row>
    <row r="2" spans="1:13">
      <c r="A2" s="45" t="s">
        <v>109</v>
      </c>
      <c r="B2" s="45"/>
      <c r="C2" s="45"/>
      <c r="D2" s="45"/>
      <c r="E2" s="45"/>
      <c r="F2" s="45"/>
      <c r="G2" s="45"/>
      <c r="H2" s="45"/>
      <c r="I2" s="45"/>
      <c r="J2" s="45"/>
      <c r="K2" s="45"/>
      <c r="L2" s="45"/>
      <c r="M2" s="45"/>
    </row>
    <row r="3" spans="1:13">
      <c r="A3" s="45" t="s">
        <v>2</v>
      </c>
      <c r="B3" s="45"/>
      <c r="C3" s="45"/>
      <c r="D3" s="45"/>
      <c r="E3" s="45"/>
      <c r="F3" s="45"/>
      <c r="G3" s="45"/>
      <c r="H3" s="45"/>
      <c r="I3" s="45"/>
      <c r="J3" s="45"/>
      <c r="K3" s="45"/>
      <c r="L3" s="45"/>
      <c r="M3" s="45"/>
    </row>
    <row r="4" spans="1:13">
      <c r="C4" s="1" t="s">
        <v>3</v>
      </c>
      <c r="D4" s="1" t="s">
        <v>4</v>
      </c>
      <c r="E4" s="1" t="s">
        <v>5</v>
      </c>
      <c r="F4" s="1" t="s">
        <v>6</v>
      </c>
      <c r="G4" s="1" t="s">
        <v>7</v>
      </c>
      <c r="H4" s="1" t="s">
        <v>7</v>
      </c>
      <c r="I4" s="3" t="s">
        <v>7</v>
      </c>
      <c r="J4" s="3" t="s">
        <v>7</v>
      </c>
      <c r="K4" s="3" t="s">
        <v>7</v>
      </c>
    </row>
    <row r="5" spans="1:13">
      <c r="C5" s="2" t="s">
        <v>8</v>
      </c>
      <c r="D5" s="1" t="s">
        <v>9</v>
      </c>
      <c r="E5" s="1" t="s">
        <v>7</v>
      </c>
      <c r="F5" s="1" t="s">
        <v>10</v>
      </c>
      <c r="G5" s="1" t="s">
        <v>11</v>
      </c>
      <c r="H5" s="1" t="s">
        <v>12</v>
      </c>
      <c r="I5" s="3" t="s">
        <v>13</v>
      </c>
      <c r="J5" s="3" t="s">
        <v>14</v>
      </c>
      <c r="K5" s="3" t="s">
        <v>15</v>
      </c>
      <c r="L5" s="1" t="s">
        <v>16</v>
      </c>
    </row>
    <row r="6" spans="1:13">
      <c r="C6" s="2" t="s">
        <v>17</v>
      </c>
      <c r="D6" s="3" t="s">
        <v>18</v>
      </c>
      <c r="E6" s="3" t="s">
        <v>19</v>
      </c>
      <c r="F6" s="3" t="s">
        <v>17</v>
      </c>
      <c r="G6" s="3" t="s">
        <v>20</v>
      </c>
      <c r="H6" s="3" t="s">
        <v>20</v>
      </c>
      <c r="I6" s="3" t="s">
        <v>20</v>
      </c>
      <c r="J6" s="3" t="s">
        <v>20</v>
      </c>
      <c r="K6" s="3" t="s">
        <v>20</v>
      </c>
      <c r="L6" s="3" t="s">
        <v>21</v>
      </c>
      <c r="M6" s="3" t="s">
        <v>22</v>
      </c>
    </row>
    <row r="7" spans="1:13">
      <c r="A7" s="9"/>
      <c r="B7" s="9"/>
      <c r="C7" s="10"/>
      <c r="D7" s="10"/>
      <c r="E7" s="10"/>
      <c r="F7" s="10"/>
      <c r="G7" s="10"/>
      <c r="H7" s="10"/>
      <c r="I7" s="10"/>
      <c r="J7" s="10"/>
      <c r="K7" s="10"/>
      <c r="L7" s="10"/>
      <c r="M7" s="10"/>
    </row>
    <row r="8" spans="1:13">
      <c r="A8" s="46" t="s">
        <v>25</v>
      </c>
      <c r="B8" s="47"/>
      <c r="C8" s="47"/>
      <c r="D8" s="47"/>
      <c r="E8" s="47"/>
      <c r="F8" s="47"/>
      <c r="G8" s="47"/>
      <c r="H8" s="47"/>
      <c r="I8" s="47"/>
      <c r="J8" s="47"/>
      <c r="K8" s="47"/>
      <c r="L8" s="47"/>
      <c r="M8" s="47"/>
    </row>
    <row r="9" spans="1:13">
      <c r="A9" s="4" t="s">
        <v>110</v>
      </c>
      <c r="B9" s="5" t="s">
        <v>111</v>
      </c>
      <c r="C9" s="7">
        <v>-23000</v>
      </c>
      <c r="D9" s="11">
        <v>-19885.22</v>
      </c>
      <c r="E9" s="11">
        <v>-29827.83</v>
      </c>
      <c r="F9" s="7">
        <v>-22500</v>
      </c>
      <c r="G9" s="11">
        <v>-17219.7</v>
      </c>
      <c r="H9" s="11">
        <v>-11818.84</v>
      </c>
      <c r="I9" s="11">
        <v>-19000</v>
      </c>
      <c r="J9" s="11">
        <v>-19214.71</v>
      </c>
      <c r="K9" s="11">
        <v>-18821.400000000001</v>
      </c>
      <c r="L9" s="8">
        <v>0</v>
      </c>
      <c r="M9" s="7"/>
    </row>
    <row r="10" spans="1:13">
      <c r="A10" s="4" t="s">
        <v>112</v>
      </c>
      <c r="B10" s="5" t="s">
        <v>113</v>
      </c>
      <c r="C10" s="7"/>
      <c r="D10" s="7"/>
      <c r="E10" s="11"/>
      <c r="F10" s="7">
        <v>600</v>
      </c>
      <c r="G10" s="7"/>
      <c r="H10" s="7"/>
      <c r="I10" s="11">
        <v>141.5</v>
      </c>
      <c r="J10" s="11">
        <v>339.6</v>
      </c>
      <c r="K10" s="11">
        <v>339.6</v>
      </c>
      <c r="L10" s="8">
        <v>0</v>
      </c>
      <c r="M10" s="7"/>
    </row>
    <row r="11" spans="1:13">
      <c r="A11" s="4"/>
      <c r="B11" s="5"/>
      <c r="C11" s="12"/>
      <c r="D11" s="12"/>
      <c r="E11" s="12"/>
      <c r="F11" s="12"/>
      <c r="G11" s="12"/>
      <c r="H11" s="12"/>
      <c r="I11" s="12"/>
      <c r="J11" s="12"/>
      <c r="K11" s="12"/>
      <c r="L11" s="12"/>
      <c r="M11" s="12"/>
    </row>
    <row r="12" spans="1:13">
      <c r="A12" s="4"/>
      <c r="B12" s="5" t="s">
        <v>36</v>
      </c>
      <c r="C12" s="7">
        <f>C9</f>
        <v>-23000</v>
      </c>
      <c r="D12" s="11">
        <v>-19885.22</v>
      </c>
      <c r="E12" s="11">
        <v>-29827.83</v>
      </c>
      <c r="F12" s="7">
        <f>SUM(F9:F10)</f>
        <v>-21900</v>
      </c>
      <c r="G12" s="11">
        <v>-17219.7</v>
      </c>
      <c r="H12" s="11">
        <v>-11818.84</v>
      </c>
      <c r="I12" s="11">
        <v>-18858.5</v>
      </c>
      <c r="J12" s="11">
        <v>-18875.11</v>
      </c>
      <c r="K12" s="11">
        <v>-18481.8</v>
      </c>
      <c r="L12" s="8">
        <v>0</v>
      </c>
      <c r="M12" s="7"/>
    </row>
    <row r="13" spans="1:13">
      <c r="A13" s="9"/>
      <c r="B13" s="9"/>
      <c r="C13" s="10"/>
      <c r="D13" s="10"/>
      <c r="E13" s="10"/>
      <c r="F13" s="10"/>
      <c r="G13" s="10"/>
      <c r="H13" s="10"/>
      <c r="I13" s="10"/>
      <c r="J13" s="10"/>
      <c r="K13" s="10"/>
      <c r="L13" s="10"/>
      <c r="M13" s="10"/>
    </row>
    <row r="14" spans="1:13">
      <c r="A14" s="5"/>
      <c r="B14" s="5"/>
      <c r="C14" s="7"/>
      <c r="D14" s="7"/>
      <c r="E14" s="7"/>
      <c r="F14" s="7"/>
      <c r="G14" s="7"/>
      <c r="H14" s="7"/>
      <c r="I14" s="7"/>
      <c r="J14" s="7"/>
      <c r="K14" s="7"/>
      <c r="L14" s="7"/>
      <c r="M14" s="7"/>
    </row>
    <row r="15" spans="1:13">
      <c r="A15" s="5"/>
      <c r="B15" s="5"/>
      <c r="C15" s="7"/>
      <c r="D15" s="7"/>
      <c r="E15" s="7"/>
      <c r="F15" s="7"/>
      <c r="G15" s="7"/>
      <c r="H15" s="7"/>
      <c r="I15" s="7"/>
      <c r="J15" s="7"/>
      <c r="K15" s="7"/>
      <c r="L15" s="7"/>
      <c r="M15" s="7"/>
    </row>
    <row r="16" spans="1:13">
      <c r="A16" s="5"/>
      <c r="B16" s="5"/>
      <c r="C16" s="7"/>
      <c r="D16" s="7"/>
      <c r="E16" s="7"/>
      <c r="F16" s="7"/>
      <c r="G16" s="7"/>
      <c r="H16" s="7"/>
      <c r="I16" s="7"/>
      <c r="J16" s="7"/>
      <c r="K16" s="7"/>
      <c r="L16" s="7"/>
      <c r="M16" s="7"/>
    </row>
    <row r="17" spans="1:13">
      <c r="A17" s="5"/>
      <c r="B17" s="5"/>
      <c r="C17" s="7"/>
      <c r="D17" s="7"/>
      <c r="E17" s="7"/>
      <c r="F17" s="7"/>
      <c r="G17" s="7"/>
      <c r="H17" s="7"/>
      <c r="I17" s="7"/>
      <c r="J17" s="7"/>
      <c r="K17" s="7"/>
      <c r="L17" s="7"/>
      <c r="M17" s="7"/>
    </row>
    <row r="18" spans="1:13">
      <c r="A18" s="5"/>
      <c r="B18" s="5"/>
      <c r="C18" s="7"/>
      <c r="D18" s="7"/>
      <c r="E18" s="7"/>
      <c r="F18" s="7"/>
      <c r="G18" s="7"/>
      <c r="H18" s="7"/>
      <c r="I18" s="7"/>
      <c r="J18" s="7"/>
      <c r="K18" s="7"/>
      <c r="L18" s="7"/>
      <c r="M18" s="7"/>
    </row>
    <row r="19" spans="1:13">
      <c r="A19" s="5"/>
      <c r="B19" s="5"/>
      <c r="C19" s="7"/>
      <c r="D19" s="7"/>
      <c r="E19" s="7"/>
      <c r="F19" s="7"/>
      <c r="G19" s="7"/>
      <c r="H19" s="7"/>
      <c r="I19" s="7"/>
      <c r="J19" s="7"/>
      <c r="K19" s="7"/>
      <c r="L19" s="7"/>
      <c r="M19" s="7"/>
    </row>
    <row r="20" spans="1:13">
      <c r="A20" s="5"/>
      <c r="B20" s="5"/>
      <c r="C20" s="7"/>
      <c r="D20" s="7"/>
      <c r="E20" s="7"/>
      <c r="F20" s="7"/>
      <c r="G20" s="7"/>
      <c r="H20" s="7"/>
      <c r="I20" s="7"/>
      <c r="J20" s="7"/>
      <c r="K20" s="7"/>
      <c r="L20" s="7"/>
      <c r="M20" s="7"/>
    </row>
    <row r="21" spans="1:13">
      <c r="A21" s="5"/>
      <c r="B21" s="5"/>
      <c r="C21" s="7"/>
      <c r="D21" s="7"/>
      <c r="E21" s="7"/>
      <c r="F21" s="7"/>
      <c r="G21" s="7"/>
      <c r="H21" s="7"/>
      <c r="I21" s="7"/>
      <c r="J21" s="7"/>
      <c r="K21" s="7"/>
      <c r="L21" s="7"/>
      <c r="M21" s="7"/>
    </row>
    <row r="22" spans="1:13">
      <c r="A22" s="5"/>
      <c r="B22" s="5"/>
      <c r="C22" s="7"/>
      <c r="D22" s="7"/>
      <c r="E22" s="7"/>
      <c r="F22" s="7"/>
      <c r="G22" s="7"/>
      <c r="H22" s="7"/>
      <c r="I22" s="7"/>
      <c r="J22" s="7"/>
      <c r="K22" s="7"/>
      <c r="L22" s="7"/>
      <c r="M22" s="7"/>
    </row>
    <row r="23" spans="1:13">
      <c r="A23" s="5"/>
      <c r="B23" s="5"/>
      <c r="C23" s="7"/>
      <c r="D23" s="7"/>
      <c r="E23" s="7"/>
      <c r="F23" s="7"/>
      <c r="G23" s="7"/>
      <c r="H23" s="7"/>
      <c r="I23" s="7"/>
      <c r="J23" s="7"/>
      <c r="K23" s="7"/>
      <c r="L23" s="7"/>
      <c r="M23" s="7"/>
    </row>
    <row r="24" spans="1:13">
      <c r="A24" s="5"/>
      <c r="B24" s="5"/>
      <c r="C24" s="7"/>
      <c r="D24" s="7"/>
      <c r="E24" s="7"/>
      <c r="F24" s="7"/>
      <c r="G24" s="7"/>
      <c r="H24" s="7"/>
      <c r="I24" s="7"/>
      <c r="J24" s="7"/>
      <c r="K24" s="7"/>
      <c r="L24" s="7"/>
      <c r="M24" s="7"/>
    </row>
    <row r="25" spans="1:13">
      <c r="A25" s="5"/>
      <c r="B25" s="5"/>
      <c r="C25" s="7"/>
      <c r="D25" s="7"/>
      <c r="E25" s="7"/>
      <c r="F25" s="7"/>
      <c r="G25" s="7"/>
      <c r="H25" s="7"/>
      <c r="I25" s="7"/>
      <c r="J25" s="7"/>
      <c r="K25" s="7"/>
      <c r="L25" s="7"/>
      <c r="M25" s="7"/>
    </row>
    <row r="26" spans="1:13">
      <c r="A26" s="5"/>
      <c r="B26" s="5"/>
      <c r="C26" s="7"/>
      <c r="D26" s="7"/>
      <c r="E26" s="7"/>
      <c r="F26" s="7"/>
      <c r="G26" s="7"/>
      <c r="H26" s="7"/>
      <c r="I26" s="7"/>
      <c r="J26" s="7"/>
      <c r="K26" s="7"/>
      <c r="L26" s="7"/>
      <c r="M26" s="7"/>
    </row>
    <row r="27" spans="1:13">
      <c r="A27" s="5"/>
      <c r="B27" s="5"/>
      <c r="C27" s="7"/>
      <c r="D27" s="7"/>
      <c r="E27" s="7"/>
      <c r="F27" s="7"/>
      <c r="G27" s="7"/>
      <c r="H27" s="7"/>
      <c r="I27" s="7"/>
      <c r="J27" s="7"/>
      <c r="K27" s="7"/>
      <c r="L27" s="7"/>
      <c r="M27" s="7"/>
    </row>
    <row r="28" spans="1:13">
      <c r="A28" s="5"/>
      <c r="B28" s="5"/>
      <c r="C28" s="7"/>
      <c r="D28" s="7"/>
      <c r="E28" s="7"/>
      <c r="F28" s="7"/>
      <c r="G28" s="7"/>
      <c r="H28" s="7"/>
      <c r="I28" s="7"/>
      <c r="J28" s="7"/>
      <c r="K28" s="7"/>
      <c r="L28" s="7"/>
      <c r="M28" s="7"/>
    </row>
    <row r="29" spans="1:13">
      <c r="A29" s="5"/>
      <c r="B29" s="5"/>
      <c r="C29" s="7"/>
      <c r="D29" s="7"/>
      <c r="E29" s="7"/>
      <c r="F29" s="7"/>
      <c r="G29" s="7"/>
      <c r="H29" s="7"/>
      <c r="I29" s="7"/>
      <c r="J29" s="7"/>
      <c r="K29" s="7"/>
      <c r="L29" s="7"/>
      <c r="M29" s="7"/>
    </row>
    <row r="30" spans="1:13">
      <c r="A30" s="5"/>
      <c r="B30" s="5"/>
      <c r="C30" s="7"/>
      <c r="D30" s="7"/>
      <c r="E30" s="7"/>
      <c r="F30" s="7"/>
      <c r="G30" s="7"/>
      <c r="H30" s="7"/>
      <c r="I30" s="7"/>
      <c r="J30" s="7"/>
      <c r="K30" s="7"/>
      <c r="L30" s="7"/>
      <c r="M30" s="7"/>
    </row>
    <row r="31" spans="1:13">
      <c r="A31" s="5"/>
      <c r="B31" s="5"/>
      <c r="C31" s="7"/>
      <c r="D31" s="7"/>
      <c r="E31" s="7"/>
      <c r="F31" s="7"/>
      <c r="G31" s="7"/>
      <c r="H31" s="7"/>
      <c r="I31" s="7"/>
      <c r="J31" s="7"/>
      <c r="K31" s="7"/>
      <c r="L31" s="7"/>
      <c r="M31" s="7"/>
    </row>
    <row r="32" spans="1:13">
      <c r="A32" s="5"/>
      <c r="B32" s="5"/>
      <c r="C32" s="7"/>
      <c r="D32" s="7"/>
      <c r="E32" s="7"/>
      <c r="F32" s="7"/>
      <c r="G32" s="7"/>
      <c r="H32" s="7"/>
      <c r="I32" s="7"/>
      <c r="J32" s="7"/>
      <c r="K32" s="7"/>
      <c r="L32" s="7"/>
      <c r="M32" s="7"/>
    </row>
    <row r="33" spans="1:13">
      <c r="A33" s="5"/>
      <c r="B33" s="5"/>
      <c r="C33" s="7"/>
      <c r="D33" s="7"/>
      <c r="E33" s="7"/>
      <c r="F33" s="7"/>
      <c r="G33" s="7"/>
      <c r="H33" s="7"/>
      <c r="I33" s="7"/>
      <c r="J33" s="7"/>
      <c r="K33" s="7"/>
      <c r="L33" s="7"/>
      <c r="M33" s="7"/>
    </row>
    <row r="34" spans="1:13">
      <c r="A34" s="5"/>
      <c r="B34" s="5"/>
      <c r="C34" s="7"/>
      <c r="D34" s="7"/>
      <c r="E34" s="7"/>
      <c r="F34" s="7"/>
      <c r="G34" s="7"/>
      <c r="H34" s="7"/>
      <c r="I34" s="7"/>
      <c r="J34" s="7"/>
      <c r="K34" s="7"/>
      <c r="L34" s="7"/>
      <c r="M34" s="7"/>
    </row>
    <row r="35" spans="1:13">
      <c r="A35" s="5"/>
      <c r="B35" s="5"/>
      <c r="C35" s="7"/>
      <c r="D35" s="7"/>
      <c r="E35" s="7"/>
      <c r="F35" s="7"/>
      <c r="G35" s="7"/>
      <c r="H35" s="7"/>
      <c r="I35" s="7"/>
      <c r="J35" s="7"/>
      <c r="K35" s="7"/>
      <c r="L35" s="7"/>
      <c r="M35" s="7"/>
    </row>
    <row r="36" spans="1:13">
      <c r="A36" s="5"/>
      <c r="B36" s="5"/>
      <c r="C36" s="7"/>
      <c r="D36" s="7"/>
      <c r="E36" s="7"/>
      <c r="F36" s="7"/>
      <c r="G36" s="7"/>
      <c r="H36" s="7"/>
      <c r="I36" s="7"/>
      <c r="J36" s="7"/>
      <c r="K36" s="7"/>
      <c r="L36" s="7"/>
      <c r="M36" s="7"/>
    </row>
    <row r="37" spans="1:13">
      <c r="A37" s="5"/>
      <c r="B37" s="5"/>
      <c r="C37" s="7"/>
      <c r="D37" s="7"/>
      <c r="E37" s="7"/>
      <c r="F37" s="7"/>
      <c r="G37" s="7"/>
      <c r="H37" s="7"/>
      <c r="I37" s="7"/>
      <c r="J37" s="7"/>
      <c r="K37" s="7"/>
      <c r="L37" s="7"/>
      <c r="M37" s="7"/>
    </row>
    <row r="38" spans="1:13">
      <c r="A38" s="5"/>
      <c r="B38" s="5"/>
      <c r="C38" s="7"/>
      <c r="D38" s="7"/>
      <c r="E38" s="7"/>
      <c r="F38" s="7"/>
      <c r="G38" s="7"/>
      <c r="H38" s="7"/>
      <c r="I38" s="7"/>
      <c r="J38" s="7"/>
      <c r="K38" s="7"/>
      <c r="L38" s="7"/>
      <c r="M38" s="7"/>
    </row>
    <row r="39" spans="1:13">
      <c r="A39" s="5"/>
      <c r="B39" s="5"/>
      <c r="C39" s="7"/>
      <c r="D39" s="7"/>
      <c r="E39" s="7"/>
      <c r="F39" s="7"/>
      <c r="G39" s="7"/>
      <c r="H39" s="7"/>
      <c r="I39" s="7"/>
      <c r="J39" s="7"/>
      <c r="K39" s="7"/>
      <c r="L39" s="7"/>
      <c r="M39" s="7"/>
    </row>
    <row r="40" spans="1:13">
      <c r="A40" s="5"/>
      <c r="B40" s="5"/>
      <c r="C40" s="7"/>
      <c r="D40" s="7"/>
      <c r="E40" s="7"/>
      <c r="F40" s="7"/>
      <c r="G40" s="7"/>
      <c r="H40" s="7"/>
      <c r="I40" s="7"/>
      <c r="J40" s="7"/>
      <c r="K40" s="7"/>
      <c r="L40" s="7"/>
      <c r="M40" s="7"/>
    </row>
    <row r="41" spans="1:13">
      <c r="A41" s="5"/>
      <c r="B41" s="5"/>
      <c r="C41" s="7"/>
      <c r="D41" s="7"/>
      <c r="E41" s="7"/>
      <c r="F41" s="7"/>
      <c r="G41" s="7"/>
      <c r="H41" s="7"/>
      <c r="I41" s="7"/>
      <c r="J41" s="7"/>
      <c r="K41" s="7"/>
      <c r="L41" s="7"/>
      <c r="M41" s="7"/>
    </row>
  </sheetData>
  <mergeCells count="4">
    <mergeCell ref="A1:M1"/>
    <mergeCell ref="A2:M2"/>
    <mergeCell ref="A3:M3"/>
    <mergeCell ref="A8:M8"/>
  </mergeCells>
  <pageMargins left="0.75" right="0.75" top="0.75" bottom="0.75" header="0.03" footer="0.03"/>
  <pageSetup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58"/>
  <sheetViews>
    <sheetView workbookViewId="0">
      <selection activeCell="I5" sqref="I5"/>
    </sheetView>
  </sheetViews>
  <sheetFormatPr defaultRowHeight="12.75"/>
  <cols>
    <col min="1" max="1" width="13.1640625" customWidth="1"/>
    <col min="2" max="2" width="33" customWidth="1"/>
    <col min="3" max="3" width="12.6640625" customWidth="1"/>
    <col min="4" max="4" width="12.33203125" customWidth="1"/>
    <col min="5" max="5" width="11" bestFit="1" customWidth="1"/>
    <col min="6" max="11" width="14.5" customWidth="1"/>
    <col min="12" max="12" width="11.5" customWidth="1"/>
    <col min="13" max="13" width="30.6640625" customWidth="1"/>
  </cols>
  <sheetData>
    <row r="1" spans="1:13" ht="13.5">
      <c r="A1" s="44" t="s">
        <v>0</v>
      </c>
      <c r="B1" s="44"/>
      <c r="C1" s="44"/>
      <c r="D1" s="44"/>
      <c r="E1" s="44"/>
      <c r="F1" s="44"/>
      <c r="G1" s="44"/>
      <c r="H1" s="44"/>
      <c r="I1" s="44"/>
      <c r="J1" s="44"/>
      <c r="K1" s="44"/>
      <c r="L1" s="44"/>
      <c r="M1" s="44"/>
    </row>
    <row r="2" spans="1:13">
      <c r="A2" s="45" t="s">
        <v>114</v>
      </c>
      <c r="B2" s="45"/>
      <c r="C2" s="45"/>
      <c r="D2" s="45"/>
      <c r="E2" s="45"/>
      <c r="F2" s="45"/>
      <c r="G2" s="45"/>
      <c r="H2" s="45"/>
      <c r="I2" s="45"/>
      <c r="J2" s="45"/>
      <c r="K2" s="45"/>
      <c r="L2" s="45"/>
      <c r="M2" s="45"/>
    </row>
    <row r="3" spans="1:13">
      <c r="A3" s="45" t="s">
        <v>2</v>
      </c>
      <c r="B3" s="45"/>
      <c r="C3" s="45"/>
      <c r="D3" s="45"/>
      <c r="E3" s="45"/>
      <c r="F3" s="45"/>
      <c r="G3" s="45"/>
      <c r="H3" s="45"/>
      <c r="I3" s="45"/>
      <c r="J3" s="45"/>
      <c r="K3" s="45"/>
      <c r="L3" s="45"/>
      <c r="M3" s="45"/>
    </row>
    <row r="4" spans="1:13">
      <c r="C4" s="1" t="s">
        <v>3</v>
      </c>
      <c r="D4" s="1" t="s">
        <v>4</v>
      </c>
      <c r="E4" s="1" t="s">
        <v>5</v>
      </c>
      <c r="F4" s="1" t="s">
        <v>6</v>
      </c>
      <c r="G4" s="1" t="s">
        <v>7</v>
      </c>
      <c r="H4" s="1" t="s">
        <v>7</v>
      </c>
      <c r="I4" s="3" t="s">
        <v>7</v>
      </c>
      <c r="J4" s="3" t="s">
        <v>7</v>
      </c>
      <c r="K4" s="3" t="s">
        <v>7</v>
      </c>
    </row>
    <row r="5" spans="1:13">
      <c r="C5" s="2" t="s">
        <v>8</v>
      </c>
      <c r="D5" s="1" t="s">
        <v>9</v>
      </c>
      <c r="E5" s="1" t="s">
        <v>7</v>
      </c>
      <c r="F5" s="1" t="s">
        <v>10</v>
      </c>
      <c r="G5" s="1" t="s">
        <v>11</v>
      </c>
      <c r="H5" s="1" t="s">
        <v>12</v>
      </c>
      <c r="I5" s="3" t="s">
        <v>13</v>
      </c>
      <c r="J5" s="3" t="s">
        <v>14</v>
      </c>
      <c r="K5" s="3" t="s">
        <v>15</v>
      </c>
      <c r="L5" s="1" t="s">
        <v>16</v>
      </c>
    </row>
    <row r="6" spans="1:13">
      <c r="C6" s="2" t="s">
        <v>17</v>
      </c>
      <c r="D6" s="3" t="s">
        <v>18</v>
      </c>
      <c r="E6" s="3" t="s">
        <v>19</v>
      </c>
      <c r="F6" s="3" t="s">
        <v>17</v>
      </c>
      <c r="G6" s="3" t="s">
        <v>20</v>
      </c>
      <c r="H6" s="3" t="s">
        <v>20</v>
      </c>
      <c r="I6" s="3" t="s">
        <v>20</v>
      </c>
      <c r="J6" s="3" t="s">
        <v>20</v>
      </c>
      <c r="K6" s="3" t="s">
        <v>20</v>
      </c>
      <c r="L6" s="3" t="s">
        <v>21</v>
      </c>
      <c r="M6" s="3" t="s">
        <v>22</v>
      </c>
    </row>
    <row r="7" spans="1:13">
      <c r="A7" s="9"/>
      <c r="B7" s="9"/>
      <c r="C7" s="10"/>
      <c r="D7" s="10"/>
      <c r="E7" s="10"/>
      <c r="F7" s="10"/>
      <c r="G7" s="10"/>
      <c r="H7" s="10"/>
      <c r="I7" s="10"/>
      <c r="J7" s="10"/>
      <c r="K7" s="10"/>
      <c r="L7" s="10"/>
      <c r="M7" s="10"/>
    </row>
    <row r="8" spans="1:13">
      <c r="A8" s="46" t="s">
        <v>25</v>
      </c>
      <c r="B8" s="47"/>
      <c r="C8" s="47"/>
      <c r="D8" s="47"/>
      <c r="E8" s="47"/>
      <c r="F8" s="47"/>
      <c r="G8" s="47"/>
      <c r="H8" s="47"/>
      <c r="I8" s="47"/>
      <c r="J8" s="47"/>
      <c r="K8" s="47"/>
      <c r="L8" s="47"/>
      <c r="M8" s="47"/>
    </row>
    <row r="9" spans="1:13">
      <c r="A9" s="4" t="s">
        <v>115</v>
      </c>
      <c r="B9" s="5" t="s">
        <v>116</v>
      </c>
      <c r="C9" s="7"/>
      <c r="D9" s="7"/>
      <c r="E9" s="11"/>
      <c r="F9" s="7"/>
      <c r="G9" s="11">
        <v>-61079.3</v>
      </c>
      <c r="H9" s="11">
        <v>-3444.14</v>
      </c>
      <c r="I9" s="11">
        <v>-602028.66</v>
      </c>
      <c r="J9" s="11">
        <v>-749036.4</v>
      </c>
      <c r="K9" s="11">
        <v>-744054.95</v>
      </c>
      <c r="L9" s="8">
        <v>0</v>
      </c>
      <c r="M9" s="7"/>
    </row>
    <row r="10" spans="1:13">
      <c r="A10" s="4" t="s">
        <v>117</v>
      </c>
      <c r="B10" s="5" t="s">
        <v>118</v>
      </c>
      <c r="C10" s="11">
        <v>-40000</v>
      </c>
      <c r="D10" s="11">
        <v>-50000</v>
      </c>
      <c r="E10" s="11">
        <v>-75000</v>
      </c>
      <c r="F10" s="7"/>
      <c r="G10" s="11">
        <v>-4500</v>
      </c>
      <c r="H10" s="11">
        <v>-860.8</v>
      </c>
      <c r="I10" s="11">
        <v>-17053.09</v>
      </c>
      <c r="J10" s="11">
        <v>-20114.21</v>
      </c>
      <c r="K10" s="11">
        <v>-3730.76</v>
      </c>
      <c r="L10" s="8">
        <v>0</v>
      </c>
      <c r="M10" s="7"/>
    </row>
    <row r="11" spans="1:13">
      <c r="A11" s="4" t="s">
        <v>119</v>
      </c>
      <c r="B11" s="5" t="s">
        <v>120</v>
      </c>
      <c r="C11" s="11">
        <v>500</v>
      </c>
      <c r="D11" s="11">
        <v>23.74</v>
      </c>
      <c r="E11" s="11">
        <v>35.61</v>
      </c>
      <c r="F11" s="7"/>
      <c r="G11" s="11">
        <v>28916.51</v>
      </c>
      <c r="H11" s="11">
        <v>23278.58</v>
      </c>
      <c r="I11" s="11">
        <v>364869.28</v>
      </c>
      <c r="J11" s="11">
        <v>486735.42</v>
      </c>
      <c r="K11" s="11">
        <v>461991.44</v>
      </c>
      <c r="L11" s="8">
        <v>0</v>
      </c>
      <c r="M11" s="7"/>
    </row>
    <row r="12" spans="1:13">
      <c r="A12" s="4" t="s">
        <v>121</v>
      </c>
      <c r="B12" s="5" t="s">
        <v>122</v>
      </c>
      <c r="C12" s="7"/>
      <c r="D12" s="7"/>
      <c r="E12" s="11"/>
      <c r="F12" s="7"/>
      <c r="G12" s="11">
        <v>2892.51</v>
      </c>
      <c r="H12" s="7"/>
      <c r="I12" s="11">
        <v>509.81</v>
      </c>
      <c r="J12" s="11">
        <v>729.1</v>
      </c>
      <c r="K12" s="11">
        <v>1467.16</v>
      </c>
      <c r="L12" s="8">
        <v>0</v>
      </c>
      <c r="M12" s="7"/>
    </row>
    <row r="13" spans="1:13">
      <c r="A13" s="4" t="s">
        <v>123</v>
      </c>
      <c r="B13" s="5" t="s">
        <v>124</v>
      </c>
      <c r="C13" s="11"/>
      <c r="D13" s="11"/>
      <c r="E13" s="11"/>
      <c r="F13" s="7"/>
      <c r="G13" s="11">
        <v>3157.36</v>
      </c>
      <c r="H13" s="11">
        <v>3030.71</v>
      </c>
      <c r="I13" s="11">
        <v>3834.3</v>
      </c>
      <c r="J13" s="11">
        <v>2388.81</v>
      </c>
      <c r="K13" s="11">
        <v>946.34</v>
      </c>
      <c r="L13" s="8">
        <v>0</v>
      </c>
      <c r="M13" s="7"/>
    </row>
    <row r="14" spans="1:13">
      <c r="A14" s="4" t="s">
        <v>125</v>
      </c>
      <c r="B14" s="5" t="s">
        <v>126</v>
      </c>
      <c r="C14" s="11">
        <v>250</v>
      </c>
      <c r="D14" s="11">
        <v>105.9</v>
      </c>
      <c r="E14" s="11">
        <v>158.85</v>
      </c>
      <c r="F14" s="7"/>
      <c r="G14" s="11">
        <v>423.6</v>
      </c>
      <c r="H14" s="11">
        <v>494.2</v>
      </c>
      <c r="I14" s="11">
        <v>635.4</v>
      </c>
      <c r="J14" s="11">
        <v>847.2</v>
      </c>
      <c r="K14" s="11">
        <v>1052.2</v>
      </c>
      <c r="L14" s="8">
        <v>0</v>
      </c>
      <c r="M14" s="7"/>
    </row>
    <row r="15" spans="1:13">
      <c r="A15" s="4" t="s">
        <v>127</v>
      </c>
      <c r="B15" s="5" t="s">
        <v>128</v>
      </c>
      <c r="C15" s="7"/>
      <c r="D15" s="7"/>
      <c r="E15" s="11"/>
      <c r="F15" s="7"/>
      <c r="G15" s="7"/>
      <c r="H15" s="11">
        <v>267.58999999999997</v>
      </c>
      <c r="I15" s="11">
        <v>1530.87</v>
      </c>
      <c r="J15" s="11">
        <v>165.88</v>
      </c>
      <c r="K15" s="11">
        <v>2041.17</v>
      </c>
      <c r="L15" s="8">
        <v>0</v>
      </c>
      <c r="M15" s="7"/>
    </row>
    <row r="16" spans="1:13">
      <c r="A16" s="4" t="s">
        <v>129</v>
      </c>
      <c r="B16" s="5" t="s">
        <v>130</v>
      </c>
      <c r="C16" s="11">
        <v>1500</v>
      </c>
      <c r="D16" s="11">
        <v>992</v>
      </c>
      <c r="E16" s="11">
        <v>1488</v>
      </c>
      <c r="F16" s="7"/>
      <c r="G16" s="11">
        <v>707.99</v>
      </c>
      <c r="H16" s="11">
        <v>1348.31</v>
      </c>
      <c r="I16" s="11">
        <v>-259.44</v>
      </c>
      <c r="J16" s="11">
        <v>1980.05</v>
      </c>
      <c r="K16" s="11">
        <v>2113.36</v>
      </c>
      <c r="L16" s="8">
        <v>0</v>
      </c>
      <c r="M16" s="7"/>
    </row>
    <row r="17" spans="1:13">
      <c r="A17" s="4" t="s">
        <v>131</v>
      </c>
      <c r="B17" s="5" t="s">
        <v>132</v>
      </c>
      <c r="C17" s="7"/>
      <c r="D17" s="7"/>
      <c r="E17" s="11"/>
      <c r="F17" s="7"/>
      <c r="G17" s="7"/>
      <c r="H17" s="7"/>
      <c r="I17" s="11">
        <v>8.9700000000000006</v>
      </c>
      <c r="J17" s="11">
        <v>1202.44</v>
      </c>
      <c r="K17" s="11">
        <v>752.64</v>
      </c>
      <c r="L17" s="8">
        <v>0</v>
      </c>
      <c r="M17" s="7"/>
    </row>
    <row r="18" spans="1:13">
      <c r="A18" s="4" t="s">
        <v>133</v>
      </c>
      <c r="B18" s="5" t="s">
        <v>134</v>
      </c>
      <c r="C18" s="7"/>
      <c r="D18" s="7"/>
      <c r="E18" s="11"/>
      <c r="F18" s="7"/>
      <c r="G18" s="11">
        <v>120.2</v>
      </c>
      <c r="H18" s="11">
        <v>1449.06</v>
      </c>
      <c r="I18" s="11">
        <v>1245.6099999999999</v>
      </c>
      <c r="J18" s="11">
        <v>3550.45</v>
      </c>
      <c r="K18" s="11">
        <v>4161.72</v>
      </c>
      <c r="L18" s="8">
        <v>0</v>
      </c>
      <c r="M18" s="7"/>
    </row>
    <row r="19" spans="1:13">
      <c r="A19" s="4" t="s">
        <v>135</v>
      </c>
      <c r="B19" s="5" t="s">
        <v>136</v>
      </c>
      <c r="C19" s="11">
        <v>1000</v>
      </c>
      <c r="D19" s="11">
        <v>-23.74</v>
      </c>
      <c r="E19" s="11">
        <v>-35.61</v>
      </c>
      <c r="F19" s="7"/>
      <c r="G19" s="11">
        <v>298.88</v>
      </c>
      <c r="H19" s="7"/>
      <c r="I19" s="7"/>
      <c r="J19" s="11">
        <v>1064.1600000000001</v>
      </c>
      <c r="K19" s="7"/>
      <c r="L19" s="8">
        <v>0</v>
      </c>
      <c r="M19" s="7"/>
    </row>
    <row r="20" spans="1:13">
      <c r="A20" s="4" t="s">
        <v>137</v>
      </c>
      <c r="B20" s="5" t="s">
        <v>138</v>
      </c>
      <c r="C20" s="7"/>
      <c r="D20" s="7"/>
      <c r="E20" s="11"/>
      <c r="F20" s="7"/>
      <c r="G20" s="7"/>
      <c r="H20" s="7"/>
      <c r="I20" s="11">
        <v>677.68</v>
      </c>
      <c r="J20" s="11">
        <v>1548.69</v>
      </c>
      <c r="K20" s="11">
        <v>763.29</v>
      </c>
      <c r="L20" s="8">
        <v>0</v>
      </c>
      <c r="M20" s="7"/>
    </row>
    <row r="21" spans="1:13">
      <c r="A21" s="4" t="s">
        <v>139</v>
      </c>
      <c r="B21" s="5" t="s">
        <v>140</v>
      </c>
      <c r="C21" s="7"/>
      <c r="D21" s="7"/>
      <c r="E21" s="11"/>
      <c r="F21" s="7"/>
      <c r="G21" s="7"/>
      <c r="H21" s="7"/>
      <c r="I21" s="7"/>
      <c r="J21" s="11">
        <v>911.23</v>
      </c>
      <c r="K21" s="11">
        <v>42.75</v>
      </c>
      <c r="L21" s="8">
        <v>0</v>
      </c>
      <c r="M21" s="7"/>
    </row>
    <row r="22" spans="1:13">
      <c r="A22" s="4" t="s">
        <v>141</v>
      </c>
      <c r="B22" s="5" t="s">
        <v>142</v>
      </c>
      <c r="C22" s="11" t="s">
        <v>89</v>
      </c>
      <c r="D22" s="11">
        <v>126.4</v>
      </c>
      <c r="E22" s="11">
        <v>189.6</v>
      </c>
      <c r="F22" s="7"/>
      <c r="G22" s="11">
        <v>31271.26</v>
      </c>
      <c r="H22" s="11">
        <v>53688.26</v>
      </c>
      <c r="I22" s="11">
        <v>202207.89</v>
      </c>
      <c r="J22" s="11">
        <v>214434.84</v>
      </c>
      <c r="K22" s="11">
        <v>206036.56</v>
      </c>
      <c r="L22" s="8">
        <v>0</v>
      </c>
      <c r="M22" s="7"/>
    </row>
    <row r="23" spans="1:13">
      <c r="A23" s="4" t="s">
        <v>143</v>
      </c>
      <c r="B23" s="5" t="s">
        <v>144</v>
      </c>
      <c r="C23" s="7"/>
      <c r="D23" s="7"/>
      <c r="E23" s="11"/>
      <c r="F23" s="7"/>
      <c r="G23" s="11">
        <v>-11385.3</v>
      </c>
      <c r="H23" s="11">
        <v>-32246.97</v>
      </c>
      <c r="I23" s="7"/>
      <c r="J23" s="7"/>
      <c r="K23" s="7"/>
      <c r="L23" s="8">
        <v>0</v>
      </c>
      <c r="M23" s="7"/>
    </row>
    <row r="24" spans="1:13">
      <c r="A24" s="4" t="s">
        <v>145</v>
      </c>
      <c r="B24" s="5" t="s">
        <v>146</v>
      </c>
      <c r="C24" s="11" t="s">
        <v>89</v>
      </c>
      <c r="D24" s="11">
        <v>73.77</v>
      </c>
      <c r="E24" s="11">
        <v>110.655</v>
      </c>
      <c r="F24" s="7"/>
      <c r="G24" s="11">
        <v>1183.28</v>
      </c>
      <c r="H24" s="11">
        <v>3387.83</v>
      </c>
      <c r="I24" s="11">
        <v>16115.42</v>
      </c>
      <c r="J24" s="11">
        <v>18894.919999999998</v>
      </c>
      <c r="K24" s="11">
        <v>17082.57</v>
      </c>
      <c r="L24" s="8">
        <v>0</v>
      </c>
      <c r="M24" s="7"/>
    </row>
    <row r="25" spans="1:13">
      <c r="A25" s="4" t="s">
        <v>147</v>
      </c>
      <c r="B25" s="5" t="s">
        <v>148</v>
      </c>
      <c r="C25" s="11">
        <v>400</v>
      </c>
      <c r="D25" s="11">
        <v>263.58</v>
      </c>
      <c r="E25" s="11">
        <v>395.37</v>
      </c>
      <c r="F25" s="7"/>
      <c r="G25" s="11">
        <v>3148.21</v>
      </c>
      <c r="H25" s="11">
        <v>1489.11</v>
      </c>
      <c r="I25" s="11">
        <v>16934.080000000002</v>
      </c>
      <c r="J25" s="11">
        <v>17242.439999999999</v>
      </c>
      <c r="K25" s="11">
        <v>12970.47</v>
      </c>
      <c r="L25" s="8">
        <v>0</v>
      </c>
      <c r="M25" s="7"/>
    </row>
    <row r="26" spans="1:13">
      <c r="A26" s="4" t="s">
        <v>149</v>
      </c>
      <c r="B26" s="5" t="s">
        <v>150</v>
      </c>
      <c r="C26" s="7"/>
      <c r="D26" s="7"/>
      <c r="E26" s="11"/>
      <c r="F26" s="7"/>
      <c r="G26" s="11">
        <v>3.74</v>
      </c>
      <c r="H26" s="11">
        <v>-1274.3900000000001</v>
      </c>
      <c r="I26" s="11">
        <v>328.61</v>
      </c>
      <c r="J26" s="11">
        <v>-1741.86</v>
      </c>
      <c r="K26" s="11">
        <v>-820.44</v>
      </c>
      <c r="L26" s="8">
        <v>0</v>
      </c>
      <c r="M26" s="7"/>
    </row>
    <row r="27" spans="1:13">
      <c r="A27" s="4" t="s">
        <v>151</v>
      </c>
      <c r="B27" s="5" t="s">
        <v>152</v>
      </c>
      <c r="C27" s="11">
        <v>2500</v>
      </c>
      <c r="D27" s="11">
        <v>1554.06</v>
      </c>
      <c r="E27" s="11">
        <v>2331.09</v>
      </c>
      <c r="F27" s="7"/>
      <c r="G27" s="11">
        <v>10307.51</v>
      </c>
      <c r="H27" s="11">
        <v>11063.68</v>
      </c>
      <c r="I27" s="11">
        <v>12449.07</v>
      </c>
      <c r="J27" s="11">
        <v>12952.01</v>
      </c>
      <c r="K27" s="11">
        <v>12408.51</v>
      </c>
      <c r="L27" s="8">
        <v>0</v>
      </c>
      <c r="M27" s="7"/>
    </row>
    <row r="28" spans="1:13">
      <c r="A28" s="4"/>
      <c r="B28" s="5"/>
      <c r="C28" s="12"/>
      <c r="D28" s="12"/>
      <c r="E28" s="12"/>
      <c r="F28" s="12"/>
      <c r="G28" s="12"/>
      <c r="H28" s="12"/>
      <c r="I28" s="12"/>
      <c r="J28" s="12"/>
      <c r="K28" s="12"/>
      <c r="L28" s="12"/>
      <c r="M28" s="12"/>
    </row>
    <row r="29" spans="1:13">
      <c r="A29" s="4"/>
      <c r="B29" s="5" t="s">
        <v>36</v>
      </c>
      <c r="C29" s="7">
        <f>SUM(C9:C27)</f>
        <v>-33850</v>
      </c>
      <c r="D29" s="11">
        <v>-46884.29</v>
      </c>
      <c r="E29" s="11">
        <v>-70326.434999999998</v>
      </c>
      <c r="F29" s="7"/>
      <c r="G29" s="11">
        <v>5466.45</v>
      </c>
      <c r="H29" s="11">
        <v>61671.03</v>
      </c>
      <c r="I29" s="11">
        <v>2005.8</v>
      </c>
      <c r="J29" s="11">
        <v>-6244.83</v>
      </c>
      <c r="K29" s="11">
        <v>-24775.97</v>
      </c>
      <c r="L29" s="8">
        <v>0</v>
      </c>
      <c r="M29" s="7"/>
    </row>
    <row r="30" spans="1:13">
      <c r="A30" s="9"/>
      <c r="B30" s="9"/>
      <c r="C30" s="10"/>
      <c r="D30" s="10"/>
      <c r="E30" s="10"/>
      <c r="F30" s="10"/>
      <c r="G30" s="10"/>
      <c r="H30" s="10"/>
      <c r="I30" s="10"/>
      <c r="J30" s="10"/>
      <c r="K30" s="10"/>
      <c r="L30" s="10"/>
      <c r="M30" s="10"/>
    </row>
    <row r="31" spans="1:13">
      <c r="A31" s="5"/>
      <c r="B31" s="5"/>
      <c r="C31" s="7"/>
      <c r="D31" s="7"/>
      <c r="E31" s="7"/>
      <c r="F31" s="7"/>
      <c r="G31" s="7"/>
      <c r="H31" s="7"/>
      <c r="I31" s="7"/>
      <c r="J31" s="7"/>
      <c r="K31" s="7"/>
      <c r="L31" s="7"/>
      <c r="M31" s="7"/>
    </row>
    <row r="32" spans="1:13">
      <c r="A32" s="5"/>
      <c r="B32" s="5"/>
      <c r="C32" s="7"/>
      <c r="D32" s="7"/>
      <c r="E32" s="7"/>
      <c r="F32" s="7"/>
      <c r="G32" s="7"/>
      <c r="H32" s="7"/>
      <c r="I32" s="7"/>
      <c r="J32" s="7"/>
      <c r="K32" s="7"/>
      <c r="L32" s="7"/>
      <c r="M32" s="7"/>
    </row>
    <row r="33" spans="1:13">
      <c r="A33" s="5"/>
      <c r="B33" s="5"/>
      <c r="C33" s="7"/>
      <c r="D33" s="7"/>
      <c r="E33" s="7"/>
      <c r="F33" s="7"/>
      <c r="G33" s="7"/>
      <c r="H33" s="7"/>
      <c r="I33" s="7"/>
      <c r="J33" s="7"/>
      <c r="K33" s="7"/>
      <c r="L33" s="7"/>
      <c r="M33" s="7"/>
    </row>
    <row r="34" spans="1:13">
      <c r="A34" s="5"/>
      <c r="B34" s="5"/>
      <c r="C34" s="7"/>
      <c r="D34" s="7"/>
      <c r="E34" s="7"/>
      <c r="F34" s="7"/>
      <c r="G34" s="7"/>
      <c r="H34" s="7"/>
      <c r="I34" s="7"/>
      <c r="J34" s="7"/>
      <c r="K34" s="7"/>
      <c r="L34" s="7"/>
      <c r="M34" s="7"/>
    </row>
    <row r="35" spans="1:13">
      <c r="A35" s="5"/>
      <c r="B35" s="5"/>
      <c r="C35" s="7"/>
      <c r="D35" s="7"/>
      <c r="E35" s="7"/>
      <c r="F35" s="7"/>
      <c r="G35" s="7"/>
      <c r="H35" s="7"/>
      <c r="I35" s="7"/>
      <c r="J35" s="7"/>
      <c r="K35" s="7"/>
      <c r="L35" s="7"/>
      <c r="M35" s="7"/>
    </row>
    <row r="36" spans="1:13">
      <c r="A36" s="5"/>
      <c r="B36" s="5"/>
      <c r="C36" s="7"/>
      <c r="D36" s="7"/>
      <c r="E36" s="7"/>
      <c r="F36" s="7"/>
      <c r="G36" s="7"/>
      <c r="H36" s="7"/>
      <c r="I36" s="7"/>
      <c r="J36" s="7"/>
      <c r="K36" s="7"/>
      <c r="L36" s="7"/>
      <c r="M36" s="7"/>
    </row>
    <row r="37" spans="1:13">
      <c r="A37" s="5"/>
      <c r="B37" s="5"/>
      <c r="C37" s="7"/>
      <c r="D37" s="7"/>
      <c r="E37" s="7"/>
      <c r="F37" s="7"/>
      <c r="G37" s="7"/>
      <c r="H37" s="7"/>
      <c r="I37" s="7"/>
      <c r="J37" s="7"/>
      <c r="K37" s="7"/>
      <c r="L37" s="7"/>
      <c r="M37" s="7"/>
    </row>
    <row r="38" spans="1:13">
      <c r="A38" s="5"/>
      <c r="B38" s="5"/>
      <c r="C38" s="7"/>
      <c r="D38" s="7"/>
      <c r="E38" s="7"/>
      <c r="F38" s="7"/>
      <c r="G38" s="7"/>
      <c r="H38" s="7"/>
      <c r="I38" s="7"/>
      <c r="J38" s="7"/>
      <c r="K38" s="7"/>
      <c r="L38" s="7"/>
      <c r="M38" s="7"/>
    </row>
    <row r="39" spans="1:13">
      <c r="A39" s="5"/>
      <c r="B39" s="5"/>
      <c r="C39" s="7"/>
      <c r="D39" s="7"/>
      <c r="E39" s="7"/>
      <c r="F39" s="7"/>
      <c r="G39" s="7"/>
      <c r="H39" s="7"/>
      <c r="I39" s="7"/>
      <c r="J39" s="7"/>
      <c r="K39" s="7"/>
      <c r="L39" s="7"/>
      <c r="M39" s="7"/>
    </row>
    <row r="40" spans="1:13">
      <c r="A40" s="5"/>
      <c r="B40" s="5"/>
      <c r="C40" s="7"/>
      <c r="D40" s="7"/>
      <c r="E40" s="7"/>
      <c r="F40" s="7"/>
      <c r="G40" s="7"/>
      <c r="H40" s="7"/>
      <c r="I40" s="7"/>
      <c r="J40" s="7"/>
      <c r="K40" s="7"/>
      <c r="L40" s="7"/>
      <c r="M40" s="7"/>
    </row>
    <row r="41" spans="1:13">
      <c r="A41" s="5"/>
      <c r="B41" s="5"/>
      <c r="C41" s="7"/>
      <c r="D41" s="7"/>
      <c r="E41" s="7"/>
      <c r="F41" s="7"/>
      <c r="G41" s="7"/>
      <c r="H41" s="7"/>
      <c r="I41" s="7"/>
      <c r="J41" s="7"/>
      <c r="K41" s="7"/>
      <c r="L41" s="7"/>
      <c r="M41" s="7"/>
    </row>
    <row r="42" spans="1:13">
      <c r="A42" s="5"/>
      <c r="B42" s="5"/>
      <c r="C42" s="7"/>
      <c r="D42" s="7"/>
      <c r="E42" s="7"/>
      <c r="F42" s="7"/>
      <c r="G42" s="7"/>
      <c r="H42" s="7"/>
      <c r="I42" s="7"/>
      <c r="J42" s="7"/>
      <c r="K42" s="7"/>
      <c r="L42" s="7"/>
      <c r="M42" s="7"/>
    </row>
    <row r="43" spans="1:13">
      <c r="A43" s="5"/>
      <c r="B43" s="5"/>
      <c r="C43" s="7"/>
      <c r="D43" s="7"/>
      <c r="E43" s="7"/>
      <c r="F43" s="7"/>
      <c r="G43" s="7"/>
      <c r="H43" s="7"/>
      <c r="I43" s="7"/>
      <c r="J43" s="7"/>
      <c r="K43" s="7"/>
      <c r="L43" s="7"/>
      <c r="M43" s="7"/>
    </row>
    <row r="44" spans="1:13">
      <c r="A44" s="5"/>
      <c r="B44" s="5"/>
      <c r="C44" s="7"/>
      <c r="D44" s="7"/>
      <c r="E44" s="7"/>
      <c r="F44" s="7"/>
      <c r="G44" s="7"/>
      <c r="H44" s="7"/>
      <c r="I44" s="7"/>
      <c r="J44" s="7"/>
      <c r="K44" s="7"/>
      <c r="L44" s="7"/>
      <c r="M44" s="7"/>
    </row>
    <row r="45" spans="1:13">
      <c r="A45" s="5"/>
      <c r="B45" s="5"/>
      <c r="C45" s="7"/>
      <c r="D45" s="7"/>
      <c r="E45" s="7"/>
      <c r="F45" s="7"/>
      <c r="G45" s="7"/>
      <c r="H45" s="7"/>
      <c r="I45" s="7"/>
      <c r="J45" s="7"/>
      <c r="K45" s="7"/>
      <c r="L45" s="7"/>
      <c r="M45" s="7"/>
    </row>
    <row r="46" spans="1:13">
      <c r="A46" s="5"/>
      <c r="B46" s="5"/>
      <c r="C46" s="7"/>
      <c r="D46" s="7"/>
      <c r="E46" s="7"/>
      <c r="F46" s="7"/>
      <c r="G46" s="7"/>
      <c r="H46" s="7"/>
      <c r="I46" s="7"/>
      <c r="J46" s="7"/>
      <c r="K46" s="7"/>
      <c r="L46" s="7"/>
      <c r="M46" s="7"/>
    </row>
    <row r="47" spans="1:13">
      <c r="A47" s="5"/>
      <c r="B47" s="5"/>
      <c r="C47" s="7"/>
      <c r="D47" s="7"/>
      <c r="E47" s="7"/>
      <c r="F47" s="7"/>
      <c r="G47" s="7"/>
      <c r="H47" s="7"/>
      <c r="I47" s="7"/>
      <c r="J47" s="7"/>
      <c r="K47" s="7"/>
      <c r="L47" s="7"/>
      <c r="M47" s="7"/>
    </row>
    <row r="48" spans="1:13">
      <c r="A48" s="5"/>
      <c r="B48" s="5"/>
      <c r="C48" s="7"/>
      <c r="D48" s="7"/>
      <c r="E48" s="7"/>
      <c r="F48" s="7"/>
      <c r="G48" s="7"/>
      <c r="H48" s="7"/>
      <c r="I48" s="7"/>
      <c r="J48" s="7"/>
      <c r="K48" s="7"/>
      <c r="L48" s="7"/>
      <c r="M48" s="7"/>
    </row>
    <row r="49" spans="1:13">
      <c r="A49" s="5"/>
      <c r="B49" s="5"/>
      <c r="C49" s="7"/>
      <c r="D49" s="7"/>
      <c r="E49" s="7"/>
      <c r="F49" s="7"/>
      <c r="G49" s="7"/>
      <c r="H49" s="7"/>
      <c r="I49" s="7"/>
      <c r="J49" s="7"/>
      <c r="K49" s="7"/>
      <c r="L49" s="7"/>
      <c r="M49" s="7"/>
    </row>
    <row r="50" spans="1:13">
      <c r="A50" s="5"/>
      <c r="B50" s="5"/>
      <c r="C50" s="7"/>
      <c r="D50" s="7"/>
      <c r="E50" s="7"/>
      <c r="F50" s="7"/>
      <c r="G50" s="7"/>
      <c r="H50" s="7"/>
      <c r="I50" s="7"/>
      <c r="J50" s="7"/>
      <c r="K50" s="7"/>
      <c r="L50" s="7"/>
      <c r="M50" s="7"/>
    </row>
    <row r="51" spans="1:13">
      <c r="A51" s="5"/>
      <c r="B51" s="5"/>
      <c r="C51" s="7"/>
      <c r="D51" s="7"/>
      <c r="E51" s="7"/>
      <c r="F51" s="7"/>
      <c r="G51" s="7"/>
      <c r="H51" s="7"/>
      <c r="I51" s="7"/>
      <c r="J51" s="7"/>
      <c r="K51" s="7"/>
      <c r="L51" s="7"/>
      <c r="M51" s="7"/>
    </row>
    <row r="52" spans="1:13">
      <c r="A52" s="5"/>
      <c r="B52" s="5"/>
      <c r="C52" s="7"/>
      <c r="D52" s="7"/>
      <c r="E52" s="7"/>
      <c r="F52" s="7"/>
      <c r="G52" s="7"/>
      <c r="H52" s="7"/>
      <c r="I52" s="7"/>
      <c r="J52" s="7"/>
      <c r="K52" s="7"/>
      <c r="L52" s="7"/>
      <c r="M52" s="7"/>
    </row>
    <row r="53" spans="1:13">
      <c r="A53" s="5"/>
      <c r="B53" s="5"/>
      <c r="C53" s="7"/>
      <c r="D53" s="7"/>
      <c r="E53" s="7"/>
      <c r="F53" s="7"/>
      <c r="G53" s="7"/>
      <c r="H53" s="7"/>
      <c r="I53" s="7"/>
      <c r="J53" s="7"/>
      <c r="K53" s="7"/>
      <c r="L53" s="7"/>
      <c r="M53" s="7"/>
    </row>
    <row r="54" spans="1:13">
      <c r="A54" s="5"/>
      <c r="B54" s="5"/>
      <c r="C54" s="7"/>
      <c r="D54" s="7"/>
      <c r="E54" s="7"/>
      <c r="F54" s="7"/>
      <c r="G54" s="7"/>
      <c r="H54" s="7"/>
      <c r="I54" s="7"/>
      <c r="J54" s="7"/>
      <c r="K54" s="7"/>
      <c r="L54" s="7"/>
      <c r="M54" s="7"/>
    </row>
    <row r="55" spans="1:13">
      <c r="A55" s="5"/>
      <c r="B55" s="5"/>
      <c r="C55" s="7"/>
      <c r="D55" s="7"/>
      <c r="E55" s="7"/>
      <c r="F55" s="7"/>
      <c r="G55" s="7"/>
      <c r="H55" s="7"/>
      <c r="I55" s="7"/>
      <c r="J55" s="7"/>
      <c r="K55" s="7"/>
      <c r="L55" s="7"/>
      <c r="M55" s="7"/>
    </row>
    <row r="56" spans="1:13">
      <c r="A56" s="5"/>
      <c r="B56" s="5"/>
      <c r="C56" s="7"/>
      <c r="D56" s="7"/>
      <c r="E56" s="7"/>
      <c r="F56" s="7"/>
      <c r="G56" s="7"/>
      <c r="H56" s="7"/>
      <c r="I56" s="7"/>
      <c r="J56" s="7"/>
      <c r="K56" s="7"/>
      <c r="L56" s="7"/>
      <c r="M56" s="7"/>
    </row>
    <row r="57" spans="1:13">
      <c r="A57" s="5"/>
      <c r="B57" s="5"/>
      <c r="C57" s="7"/>
      <c r="D57" s="7"/>
      <c r="E57" s="7"/>
      <c r="F57" s="7"/>
      <c r="G57" s="7"/>
      <c r="H57" s="7"/>
      <c r="I57" s="7"/>
      <c r="J57" s="7"/>
      <c r="K57" s="7"/>
      <c r="L57" s="7"/>
      <c r="M57" s="7"/>
    </row>
    <row r="58" spans="1:13">
      <c r="A58" s="5"/>
      <c r="B58" s="5"/>
      <c r="C58" s="7"/>
      <c r="D58" s="7"/>
      <c r="E58" s="7"/>
      <c r="F58" s="7"/>
      <c r="G58" s="7"/>
      <c r="H58" s="7"/>
      <c r="I58" s="7"/>
      <c r="J58" s="7"/>
      <c r="K58" s="7"/>
      <c r="L58" s="7"/>
      <c r="M58" s="7"/>
    </row>
  </sheetData>
  <mergeCells count="4">
    <mergeCell ref="A1:M1"/>
    <mergeCell ref="A2:M2"/>
    <mergeCell ref="A3:M3"/>
    <mergeCell ref="A8:M8"/>
  </mergeCells>
  <pageMargins left="0.75" right="0.75" top="0.75" bottom="0.75" header="0.03" footer="0.03"/>
  <pageSetup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M92"/>
  <sheetViews>
    <sheetView workbookViewId="0">
      <selection activeCell="I15" sqref="I15"/>
    </sheetView>
  </sheetViews>
  <sheetFormatPr defaultRowHeight="12.75"/>
  <cols>
    <col min="1" max="1" width="18.6640625" customWidth="1"/>
    <col min="2" max="2" width="45.5" customWidth="1"/>
    <col min="3" max="3" width="12.6640625" customWidth="1"/>
    <col min="4" max="4" width="12.5" customWidth="1"/>
    <col min="5" max="5" width="13.1640625" customWidth="1"/>
    <col min="6" max="11" width="14.5" customWidth="1"/>
    <col min="12" max="12" width="11.5" customWidth="1"/>
    <col min="13" max="13" width="30.6640625" customWidth="1"/>
  </cols>
  <sheetData>
    <row r="1" spans="1:13" ht="13.5">
      <c r="A1" s="44" t="s">
        <v>0</v>
      </c>
      <c r="B1" s="44"/>
      <c r="C1" s="44"/>
      <c r="D1" s="44"/>
      <c r="E1" s="44"/>
      <c r="F1" s="44"/>
      <c r="G1" s="44"/>
      <c r="H1" s="44"/>
      <c r="I1" s="44"/>
      <c r="J1" s="44"/>
      <c r="K1" s="44"/>
      <c r="L1" s="44"/>
      <c r="M1" s="44"/>
    </row>
    <row r="2" spans="1:13">
      <c r="A2" s="45" t="s">
        <v>153</v>
      </c>
      <c r="B2" s="45"/>
      <c r="C2" s="45"/>
      <c r="D2" s="45"/>
      <c r="E2" s="45"/>
      <c r="F2" s="45"/>
      <c r="G2" s="45"/>
      <c r="H2" s="45"/>
      <c r="I2" s="45"/>
      <c r="J2" s="45"/>
      <c r="K2" s="45"/>
      <c r="L2" s="45"/>
      <c r="M2" s="45"/>
    </row>
    <row r="3" spans="1:13">
      <c r="A3" s="45" t="s">
        <v>2</v>
      </c>
      <c r="B3" s="45"/>
      <c r="C3" s="45"/>
      <c r="D3" s="45"/>
      <c r="E3" s="45"/>
      <c r="F3" s="45"/>
      <c r="G3" s="45"/>
      <c r="H3" s="45"/>
      <c r="I3" s="45"/>
      <c r="J3" s="45"/>
      <c r="K3" s="45"/>
      <c r="L3" s="45"/>
      <c r="M3" s="45"/>
    </row>
    <row r="4" spans="1:13">
      <c r="C4" s="1" t="s">
        <v>3</v>
      </c>
      <c r="D4" s="1" t="s">
        <v>4</v>
      </c>
      <c r="E4" s="1" t="s">
        <v>5</v>
      </c>
      <c r="F4" s="1" t="s">
        <v>6</v>
      </c>
      <c r="G4" s="1" t="s">
        <v>7</v>
      </c>
      <c r="H4" s="1" t="s">
        <v>7</v>
      </c>
      <c r="I4" s="3" t="s">
        <v>7</v>
      </c>
      <c r="J4" s="3" t="s">
        <v>7</v>
      </c>
      <c r="K4" s="3" t="s">
        <v>7</v>
      </c>
    </row>
    <row r="5" spans="1:13">
      <c r="C5" s="2" t="s">
        <v>8</v>
      </c>
      <c r="D5" s="1" t="s">
        <v>9</v>
      </c>
      <c r="E5" s="1" t="s">
        <v>7</v>
      </c>
      <c r="F5" s="1" t="s">
        <v>10</v>
      </c>
      <c r="G5" s="1" t="s">
        <v>11</v>
      </c>
      <c r="H5" s="1" t="s">
        <v>12</v>
      </c>
      <c r="I5" s="3" t="s">
        <v>13</v>
      </c>
      <c r="J5" s="3" t="s">
        <v>14</v>
      </c>
      <c r="K5" s="3" t="s">
        <v>15</v>
      </c>
      <c r="L5" s="1" t="s">
        <v>16</v>
      </c>
    </row>
    <row r="6" spans="1:13">
      <c r="C6" s="2" t="s">
        <v>17</v>
      </c>
      <c r="D6" s="3" t="s">
        <v>18</v>
      </c>
      <c r="E6" s="3" t="s">
        <v>19</v>
      </c>
      <c r="F6" s="3" t="s">
        <v>17</v>
      </c>
      <c r="G6" s="3" t="s">
        <v>20</v>
      </c>
      <c r="H6" s="3" t="s">
        <v>20</v>
      </c>
      <c r="I6" s="3" t="s">
        <v>20</v>
      </c>
      <c r="J6" s="3" t="s">
        <v>20</v>
      </c>
      <c r="K6" s="3" t="s">
        <v>20</v>
      </c>
      <c r="L6" s="3" t="s">
        <v>21</v>
      </c>
      <c r="M6" s="3" t="s">
        <v>22</v>
      </c>
    </row>
    <row r="7" spans="1:13">
      <c r="A7" s="9"/>
      <c r="B7" s="9"/>
      <c r="C7" s="10"/>
      <c r="D7" s="10"/>
      <c r="E7" s="10"/>
      <c r="F7" s="10"/>
      <c r="G7" s="10"/>
      <c r="H7" s="10"/>
      <c r="I7" s="10"/>
      <c r="J7" s="10"/>
      <c r="K7" s="10"/>
      <c r="L7" s="10"/>
      <c r="M7" s="10"/>
    </row>
    <row r="8" spans="1:13">
      <c r="A8" s="46" t="s">
        <v>25</v>
      </c>
      <c r="B8" s="47"/>
      <c r="C8" s="47"/>
      <c r="D8" s="47"/>
      <c r="E8" s="47"/>
      <c r="F8" s="47"/>
      <c r="G8" s="47"/>
      <c r="H8" s="47"/>
      <c r="I8" s="47"/>
      <c r="J8" s="47"/>
      <c r="K8" s="47"/>
      <c r="L8" s="47"/>
      <c r="M8" s="47"/>
    </row>
    <row r="9" spans="1:13">
      <c r="A9" s="4" t="s">
        <v>154</v>
      </c>
      <c r="B9" s="5" t="s">
        <v>155</v>
      </c>
      <c r="C9" s="7"/>
      <c r="D9" s="7"/>
      <c r="E9" s="11"/>
      <c r="F9" s="7"/>
      <c r="G9" s="7"/>
      <c r="H9" s="7"/>
      <c r="I9" s="11">
        <v>-2634.14</v>
      </c>
      <c r="J9" s="11">
        <v>-4678.3900000000003</v>
      </c>
      <c r="K9" s="11">
        <v>-11493.51</v>
      </c>
      <c r="L9" s="8">
        <v>0</v>
      </c>
      <c r="M9" s="7"/>
    </row>
    <row r="10" spans="1:13">
      <c r="A10" s="4" t="s">
        <v>156</v>
      </c>
      <c r="B10" s="5" t="s">
        <v>157</v>
      </c>
      <c r="C10" s="7"/>
      <c r="D10" s="7"/>
      <c r="E10" s="11"/>
      <c r="F10" s="7"/>
      <c r="G10" s="7"/>
      <c r="H10" s="7"/>
      <c r="I10" s="11">
        <v>-22858.19</v>
      </c>
      <c r="J10" s="11">
        <v>-43156.38</v>
      </c>
      <c r="K10" s="11">
        <v>-41278.730000000003</v>
      </c>
      <c r="L10" s="8">
        <v>0</v>
      </c>
      <c r="M10" s="7"/>
    </row>
    <row r="11" spans="1:13">
      <c r="A11" s="4" t="s">
        <v>158</v>
      </c>
      <c r="B11" s="5" t="s">
        <v>159</v>
      </c>
      <c r="C11" s="7"/>
      <c r="D11" s="7"/>
      <c r="E11" s="11"/>
      <c r="F11" s="7"/>
      <c r="G11" s="7"/>
      <c r="H11" s="7"/>
      <c r="I11" s="11">
        <v>-16594.57</v>
      </c>
      <c r="J11" s="11">
        <v>-20818.37</v>
      </c>
      <c r="K11" s="11">
        <v>-51744.82</v>
      </c>
      <c r="L11" s="8">
        <v>0</v>
      </c>
      <c r="M11" s="7"/>
    </row>
    <row r="12" spans="1:13">
      <c r="A12" s="4" t="s">
        <v>160</v>
      </c>
      <c r="B12" s="5" t="s">
        <v>161</v>
      </c>
      <c r="C12" s="7"/>
      <c r="D12" s="7"/>
      <c r="E12" s="11"/>
      <c r="F12" s="7"/>
      <c r="G12" s="7"/>
      <c r="H12" s="7"/>
      <c r="I12" s="7"/>
      <c r="J12" s="11">
        <v>-142.13</v>
      </c>
      <c r="K12" s="11">
        <v>-85.5</v>
      </c>
      <c r="L12" s="8">
        <v>0</v>
      </c>
      <c r="M12" s="7"/>
    </row>
    <row r="13" spans="1:13">
      <c r="A13" s="4" t="s">
        <v>162</v>
      </c>
      <c r="B13" s="5" t="s">
        <v>163</v>
      </c>
      <c r="C13" s="7"/>
      <c r="D13" s="7"/>
      <c r="E13" s="11"/>
      <c r="F13" s="7"/>
      <c r="G13" s="11">
        <v>-94.5</v>
      </c>
      <c r="H13" s="7"/>
      <c r="I13" s="11">
        <v>-970.63</v>
      </c>
      <c r="J13" s="11">
        <v>-2590.91</v>
      </c>
      <c r="K13" s="11">
        <v>-2630.47</v>
      </c>
      <c r="L13" s="8">
        <v>0</v>
      </c>
      <c r="M13" s="7"/>
    </row>
    <row r="14" spans="1:13">
      <c r="A14" s="4" t="s">
        <v>164</v>
      </c>
      <c r="B14" s="5" t="s">
        <v>165</v>
      </c>
      <c r="C14" s="7"/>
      <c r="D14" s="7"/>
      <c r="E14" s="11"/>
      <c r="F14" s="7"/>
      <c r="G14" s="11">
        <v>-1094.55</v>
      </c>
      <c r="H14" s="11">
        <v>-38.78</v>
      </c>
      <c r="I14" s="11">
        <v>-5452.9</v>
      </c>
      <c r="J14" s="11">
        <v>-10876.57</v>
      </c>
      <c r="K14" s="11">
        <v>-12010.45</v>
      </c>
      <c r="L14" s="8">
        <v>0</v>
      </c>
      <c r="M14" s="7"/>
    </row>
    <row r="15" spans="1:13">
      <c r="A15" s="4" t="s">
        <v>166</v>
      </c>
      <c r="B15" s="5" t="s">
        <v>167</v>
      </c>
      <c r="C15" s="7"/>
      <c r="D15" s="7"/>
      <c r="E15" s="11"/>
      <c r="F15" s="7"/>
      <c r="G15" s="11">
        <v>-146374.34</v>
      </c>
      <c r="H15" s="11">
        <v>-1453.54</v>
      </c>
      <c r="I15" s="11">
        <v>-341826.92</v>
      </c>
      <c r="J15" s="11">
        <v>-328407.45</v>
      </c>
      <c r="K15" s="11">
        <v>-360558.71</v>
      </c>
      <c r="L15" s="8">
        <v>0</v>
      </c>
      <c r="M15" s="7"/>
    </row>
    <row r="16" spans="1:13">
      <c r="A16" s="4" t="s">
        <v>168</v>
      </c>
      <c r="B16" s="5" t="s">
        <v>169</v>
      </c>
      <c r="C16" s="7"/>
      <c r="D16" s="7"/>
      <c r="E16" s="11"/>
      <c r="F16" s="7"/>
      <c r="G16" s="11">
        <v>-9467.5</v>
      </c>
      <c r="H16" s="11">
        <v>-138.94999999999999</v>
      </c>
      <c r="I16" s="11">
        <v>-93979.99</v>
      </c>
      <c r="J16" s="11">
        <v>-88055.5</v>
      </c>
      <c r="K16" s="11">
        <v>-30249.61</v>
      </c>
      <c r="L16" s="8">
        <v>0</v>
      </c>
      <c r="M16" s="7"/>
    </row>
    <row r="17" spans="1:13">
      <c r="A17" s="4" t="s">
        <v>170</v>
      </c>
      <c r="B17" s="5" t="s">
        <v>171</v>
      </c>
      <c r="C17" s="7"/>
      <c r="D17" s="7"/>
      <c r="E17" s="11"/>
      <c r="F17" s="7"/>
      <c r="G17" s="11">
        <v>-26070.27</v>
      </c>
      <c r="H17" s="11">
        <v>-739.65</v>
      </c>
      <c r="I17" s="11">
        <v>-86324.57</v>
      </c>
      <c r="J17" s="11">
        <v>-128120.81</v>
      </c>
      <c r="K17" s="11">
        <v>-46241.4</v>
      </c>
      <c r="L17" s="8">
        <v>0</v>
      </c>
      <c r="M17" s="7"/>
    </row>
    <row r="18" spans="1:13">
      <c r="A18" s="4" t="s">
        <v>172</v>
      </c>
      <c r="B18" s="5" t="s">
        <v>173</v>
      </c>
      <c r="C18" s="7"/>
      <c r="D18" s="7"/>
      <c r="E18" s="11"/>
      <c r="F18" s="7"/>
      <c r="G18" s="7"/>
      <c r="H18" s="7"/>
      <c r="I18" s="7"/>
      <c r="J18" s="11">
        <v>-386.88</v>
      </c>
      <c r="K18" s="11">
        <v>-33790.01</v>
      </c>
      <c r="L18" s="8">
        <v>0</v>
      </c>
      <c r="M18" s="7"/>
    </row>
    <row r="19" spans="1:13">
      <c r="A19" s="4" t="s">
        <v>174</v>
      </c>
      <c r="B19" s="5" t="s">
        <v>175</v>
      </c>
      <c r="C19" s="7"/>
      <c r="D19" s="7"/>
      <c r="E19" s="11"/>
      <c r="F19" s="7"/>
      <c r="G19" s="7"/>
      <c r="H19" s="7"/>
      <c r="I19" s="11">
        <v>-417.6</v>
      </c>
      <c r="J19" s="11">
        <v>-3187.91</v>
      </c>
      <c r="K19" s="11">
        <v>-8602.5</v>
      </c>
      <c r="L19" s="8">
        <v>0</v>
      </c>
      <c r="M19" s="7"/>
    </row>
    <row r="20" spans="1:13">
      <c r="A20" s="4" t="s">
        <v>176</v>
      </c>
      <c r="B20" s="5" t="s">
        <v>177</v>
      </c>
      <c r="C20" s="7"/>
      <c r="D20" s="7"/>
      <c r="E20" s="11"/>
      <c r="F20" s="7"/>
      <c r="G20" s="11">
        <v>90.22</v>
      </c>
      <c r="H20" s="11">
        <v>49.02</v>
      </c>
      <c r="I20" s="11">
        <v>-1583.18</v>
      </c>
      <c r="J20" s="11">
        <v>-1470.98</v>
      </c>
      <c r="K20" s="11">
        <v>244.99</v>
      </c>
      <c r="L20" s="8">
        <v>0</v>
      </c>
      <c r="M20" s="7"/>
    </row>
    <row r="21" spans="1:13">
      <c r="A21" s="4" t="s">
        <v>178</v>
      </c>
      <c r="B21" s="5" t="s">
        <v>179</v>
      </c>
      <c r="C21" s="11">
        <v>-75000</v>
      </c>
      <c r="D21" s="11">
        <v>-100000</v>
      </c>
      <c r="E21" s="11">
        <v>-150000</v>
      </c>
      <c r="F21" s="7"/>
      <c r="G21" s="11">
        <v>-530</v>
      </c>
      <c r="H21" s="7"/>
      <c r="I21" s="11">
        <v>-14278.36</v>
      </c>
      <c r="J21" s="11">
        <v>-18518.09</v>
      </c>
      <c r="K21" s="11">
        <v>-15479.82</v>
      </c>
      <c r="L21" s="8">
        <v>0</v>
      </c>
      <c r="M21" s="7"/>
    </row>
    <row r="22" spans="1:13">
      <c r="A22" s="4" t="s">
        <v>180</v>
      </c>
      <c r="B22" s="5" t="s">
        <v>181</v>
      </c>
      <c r="C22" s="7"/>
      <c r="D22" s="7"/>
      <c r="E22" s="11"/>
      <c r="F22" s="7"/>
      <c r="G22" s="7"/>
      <c r="H22" s="7"/>
      <c r="I22" s="11">
        <v>-10675</v>
      </c>
      <c r="J22" s="11">
        <v>-8564.25</v>
      </c>
      <c r="K22" s="11">
        <v>-17743.5</v>
      </c>
      <c r="L22" s="8">
        <v>0</v>
      </c>
      <c r="M22" s="7"/>
    </row>
    <row r="23" spans="1:13">
      <c r="A23" s="4" t="s">
        <v>182</v>
      </c>
      <c r="B23" s="5" t="s">
        <v>183</v>
      </c>
      <c r="C23" s="11">
        <v>-35000</v>
      </c>
      <c r="D23" s="11">
        <v>-50000</v>
      </c>
      <c r="E23" s="11">
        <v>-75000</v>
      </c>
      <c r="F23" s="7"/>
      <c r="G23" s="7"/>
      <c r="H23" s="7"/>
      <c r="I23" s="7"/>
      <c r="J23" s="7"/>
      <c r="K23" s="7"/>
      <c r="L23" s="8">
        <v>0</v>
      </c>
      <c r="M23" s="7"/>
    </row>
    <row r="24" spans="1:13">
      <c r="A24" s="4" t="s">
        <v>184</v>
      </c>
      <c r="B24" s="5" t="s">
        <v>185</v>
      </c>
      <c r="C24" s="7"/>
      <c r="D24" s="7"/>
      <c r="E24" s="11"/>
      <c r="F24" s="7"/>
      <c r="G24" s="11">
        <v>299.41000000000003</v>
      </c>
      <c r="H24" s="11">
        <v>8.49</v>
      </c>
      <c r="I24" s="11">
        <v>1753.77</v>
      </c>
      <c r="J24" s="11">
        <v>2183</v>
      </c>
      <c r="K24" s="11">
        <v>5762.01</v>
      </c>
      <c r="L24" s="8">
        <v>0</v>
      </c>
      <c r="M24" s="7"/>
    </row>
    <row r="25" spans="1:13">
      <c r="A25" s="4" t="s">
        <v>186</v>
      </c>
      <c r="B25" s="5" t="s">
        <v>187</v>
      </c>
      <c r="C25" s="7"/>
      <c r="D25" s="7"/>
      <c r="E25" s="11"/>
      <c r="F25" s="7"/>
      <c r="G25" s="11">
        <v>-1237.9000000000001</v>
      </c>
      <c r="H25" s="11">
        <v>1855.16</v>
      </c>
      <c r="I25" s="11">
        <v>10946.01</v>
      </c>
      <c r="J25" s="11">
        <v>19084</v>
      </c>
      <c r="K25" s="11">
        <v>18047.830000000002</v>
      </c>
      <c r="L25" s="8">
        <v>0</v>
      </c>
      <c r="M25" s="7"/>
    </row>
    <row r="26" spans="1:13">
      <c r="A26" s="4" t="s">
        <v>188</v>
      </c>
      <c r="B26" s="5" t="s">
        <v>189</v>
      </c>
      <c r="C26" s="7"/>
      <c r="D26" s="7"/>
      <c r="E26" s="11"/>
      <c r="F26" s="7"/>
      <c r="G26" s="11">
        <v>102.06</v>
      </c>
      <c r="H26" s="7"/>
      <c r="I26" s="11">
        <v>1467.43</v>
      </c>
      <c r="J26" s="11">
        <v>4710.6499999999996</v>
      </c>
      <c r="K26" s="11">
        <v>13864.07</v>
      </c>
      <c r="L26" s="8">
        <v>0</v>
      </c>
      <c r="M26" s="7"/>
    </row>
    <row r="27" spans="1:13">
      <c r="A27" s="4" t="s">
        <v>190</v>
      </c>
      <c r="B27" s="5" t="s">
        <v>191</v>
      </c>
      <c r="C27" s="7"/>
      <c r="D27" s="7"/>
      <c r="E27" s="11"/>
      <c r="F27" s="7"/>
      <c r="G27" s="7"/>
      <c r="H27" s="7"/>
      <c r="I27" s="11">
        <v>3.36</v>
      </c>
      <c r="J27" s="11">
        <v>63.92</v>
      </c>
      <c r="K27" s="11">
        <v>73.94</v>
      </c>
      <c r="L27" s="8">
        <v>0</v>
      </c>
      <c r="M27" s="7"/>
    </row>
    <row r="28" spans="1:13">
      <c r="A28" s="4" t="s">
        <v>192</v>
      </c>
      <c r="B28" s="5" t="s">
        <v>193</v>
      </c>
      <c r="C28" s="7"/>
      <c r="D28" s="7"/>
      <c r="E28" s="11"/>
      <c r="F28" s="7"/>
      <c r="G28" s="11">
        <v>24.35</v>
      </c>
      <c r="H28" s="11">
        <v>24.54</v>
      </c>
      <c r="I28" s="11">
        <v>631.21</v>
      </c>
      <c r="J28" s="11">
        <v>1779.29</v>
      </c>
      <c r="K28" s="11">
        <v>1225.56</v>
      </c>
      <c r="L28" s="8">
        <v>0</v>
      </c>
      <c r="M28" s="7"/>
    </row>
    <row r="29" spans="1:13">
      <c r="A29" s="4" t="s">
        <v>194</v>
      </c>
      <c r="B29" s="5" t="s">
        <v>195</v>
      </c>
      <c r="C29" s="7"/>
      <c r="D29" s="7"/>
      <c r="E29" s="11"/>
      <c r="F29" s="7"/>
      <c r="G29" s="11">
        <v>3807.81</v>
      </c>
      <c r="H29" s="7"/>
      <c r="I29" s="7"/>
      <c r="J29" s="11">
        <v>178.91</v>
      </c>
      <c r="K29" s="11">
        <v>1671.98</v>
      </c>
      <c r="L29" s="8">
        <v>0</v>
      </c>
      <c r="M29" s="7"/>
    </row>
    <row r="30" spans="1:13">
      <c r="A30" s="4" t="s">
        <v>196</v>
      </c>
      <c r="B30" s="5" t="s">
        <v>197</v>
      </c>
      <c r="C30" s="7"/>
      <c r="D30" s="7"/>
      <c r="E30" s="11"/>
      <c r="F30" s="7"/>
      <c r="G30" s="11">
        <v>1651.43</v>
      </c>
      <c r="H30" s="11">
        <v>-1354.81</v>
      </c>
      <c r="I30" s="11">
        <v>3364.6</v>
      </c>
      <c r="J30" s="11">
        <v>6207.55</v>
      </c>
      <c r="K30" s="11">
        <v>6695.32</v>
      </c>
      <c r="L30" s="8">
        <v>0</v>
      </c>
      <c r="M30" s="7"/>
    </row>
    <row r="31" spans="1:13">
      <c r="A31" s="4" t="s">
        <v>198</v>
      </c>
      <c r="B31" s="5" t="s">
        <v>199</v>
      </c>
      <c r="C31" s="11">
        <v>-404.17</v>
      </c>
      <c r="D31" s="11">
        <v>-404.17</v>
      </c>
      <c r="E31" s="11">
        <v>-606.255</v>
      </c>
      <c r="F31" s="7"/>
      <c r="G31" s="11">
        <v>88838.3</v>
      </c>
      <c r="H31" s="11">
        <v>12388.92</v>
      </c>
      <c r="I31" s="11">
        <v>156328.16</v>
      </c>
      <c r="J31" s="11">
        <v>158850.93</v>
      </c>
      <c r="K31" s="11">
        <v>179192.76</v>
      </c>
      <c r="L31" s="8">
        <v>0</v>
      </c>
      <c r="M31" s="7"/>
    </row>
    <row r="32" spans="1:13">
      <c r="A32" s="4" t="s">
        <v>200</v>
      </c>
      <c r="B32" s="5" t="s">
        <v>201</v>
      </c>
      <c r="C32" s="7"/>
      <c r="D32" s="7"/>
      <c r="E32" s="11"/>
      <c r="F32" s="7"/>
      <c r="G32" s="11">
        <v>4341.59</v>
      </c>
      <c r="H32" s="11">
        <v>-1464.7</v>
      </c>
      <c r="I32" s="11">
        <v>28821.82</v>
      </c>
      <c r="J32" s="11">
        <v>50355.93</v>
      </c>
      <c r="K32" s="11">
        <v>16692.97</v>
      </c>
      <c r="L32" s="8">
        <v>0</v>
      </c>
      <c r="M32" s="7"/>
    </row>
    <row r="33" spans="1:13">
      <c r="A33" s="4" t="s">
        <v>202</v>
      </c>
      <c r="B33" s="5" t="s">
        <v>203</v>
      </c>
      <c r="C33" s="7"/>
      <c r="D33" s="7"/>
      <c r="E33" s="11"/>
      <c r="F33" s="7"/>
      <c r="G33" s="7"/>
      <c r="H33" s="7"/>
      <c r="I33" s="11">
        <v>1078.5999999999999</v>
      </c>
      <c r="J33" s="11">
        <v>2615.64</v>
      </c>
      <c r="K33" s="11">
        <v>975</v>
      </c>
      <c r="L33" s="8">
        <v>0</v>
      </c>
      <c r="M33" s="7"/>
    </row>
    <row r="34" spans="1:13">
      <c r="A34" s="4" t="s">
        <v>204</v>
      </c>
      <c r="B34" s="5" t="s">
        <v>205</v>
      </c>
      <c r="C34" s="11">
        <v>600</v>
      </c>
      <c r="D34" s="11">
        <v>371.7</v>
      </c>
      <c r="E34" s="11">
        <v>557.54999999999995</v>
      </c>
      <c r="F34" s="7"/>
      <c r="G34" s="11">
        <v>1966.8</v>
      </c>
      <c r="H34" s="11">
        <v>2724.59</v>
      </c>
      <c r="I34" s="11">
        <v>5571.99</v>
      </c>
      <c r="J34" s="11">
        <v>4850.8100000000004</v>
      </c>
      <c r="K34" s="11">
        <v>4720.34</v>
      </c>
      <c r="L34" s="8">
        <v>0</v>
      </c>
      <c r="M34" s="7"/>
    </row>
    <row r="35" spans="1:13">
      <c r="A35" s="4" t="s">
        <v>206</v>
      </c>
      <c r="B35" s="5" t="s">
        <v>207</v>
      </c>
      <c r="C35" s="7"/>
      <c r="D35" s="7"/>
      <c r="E35" s="11"/>
      <c r="F35" s="7"/>
      <c r="G35" s="7"/>
      <c r="H35" s="7"/>
      <c r="I35" s="11">
        <v>6423.31</v>
      </c>
      <c r="J35" s="11">
        <v>6023.04</v>
      </c>
      <c r="K35" s="11">
        <v>6774.08</v>
      </c>
      <c r="L35" s="8">
        <v>0</v>
      </c>
      <c r="M35" s="7"/>
    </row>
    <row r="36" spans="1:13">
      <c r="A36" s="4" t="s">
        <v>208</v>
      </c>
      <c r="B36" s="5" t="s">
        <v>209</v>
      </c>
      <c r="C36" s="7"/>
      <c r="D36" s="7"/>
      <c r="E36" s="11"/>
      <c r="F36" s="7"/>
      <c r="G36" s="7"/>
      <c r="H36" s="7"/>
      <c r="I36" s="11">
        <v>3595.85</v>
      </c>
      <c r="J36" s="11">
        <v>3683.64</v>
      </c>
      <c r="K36" s="11">
        <v>2540.71</v>
      </c>
      <c r="L36" s="8">
        <v>0</v>
      </c>
      <c r="M36" s="7"/>
    </row>
    <row r="37" spans="1:13">
      <c r="A37" s="4" t="s">
        <v>210</v>
      </c>
      <c r="B37" s="5" t="s">
        <v>211</v>
      </c>
      <c r="C37" s="7"/>
      <c r="D37" s="7"/>
      <c r="E37" s="11"/>
      <c r="F37" s="7"/>
      <c r="G37" s="11">
        <v>1363.52</v>
      </c>
      <c r="H37" s="7"/>
      <c r="I37" s="11">
        <v>12846.06</v>
      </c>
      <c r="J37" s="11">
        <v>22183.439999999999</v>
      </c>
      <c r="K37" s="11">
        <v>19425.95</v>
      </c>
      <c r="L37" s="8">
        <v>0</v>
      </c>
      <c r="M37" s="7"/>
    </row>
    <row r="38" spans="1:13">
      <c r="A38" s="4" t="s">
        <v>212</v>
      </c>
      <c r="B38" s="5" t="s">
        <v>213</v>
      </c>
      <c r="C38" s="7"/>
      <c r="D38" s="7"/>
      <c r="E38" s="11"/>
      <c r="F38" s="7"/>
      <c r="G38" s="7"/>
      <c r="H38" s="7"/>
      <c r="I38" s="11">
        <v>259.83</v>
      </c>
      <c r="J38" s="11">
        <v>325.33</v>
      </c>
      <c r="K38" s="11">
        <v>347.08</v>
      </c>
      <c r="L38" s="8">
        <v>0</v>
      </c>
      <c r="M38" s="7"/>
    </row>
    <row r="39" spans="1:13">
      <c r="A39" s="4" t="s">
        <v>214</v>
      </c>
      <c r="B39" s="5" t="s">
        <v>215</v>
      </c>
      <c r="C39" s="7"/>
      <c r="D39" s="7"/>
      <c r="E39" s="11"/>
      <c r="F39" s="7"/>
      <c r="G39" s="11">
        <v>53.19</v>
      </c>
      <c r="H39" s="11">
        <v>66.930000000000007</v>
      </c>
      <c r="I39" s="11">
        <v>-339.7</v>
      </c>
      <c r="J39" s="7"/>
      <c r="K39" s="11">
        <v>1399.89</v>
      </c>
      <c r="L39" s="8">
        <v>0</v>
      </c>
      <c r="M39" s="7"/>
    </row>
    <row r="40" spans="1:13">
      <c r="A40" s="4" t="s">
        <v>216</v>
      </c>
      <c r="B40" s="5" t="s">
        <v>217</v>
      </c>
      <c r="C40" s="11">
        <v>12000</v>
      </c>
      <c r="D40" s="11">
        <v>7768.8</v>
      </c>
      <c r="E40" s="11">
        <v>11653.2</v>
      </c>
      <c r="F40" s="7"/>
      <c r="G40" s="11">
        <v>11279.7</v>
      </c>
      <c r="H40" s="11">
        <v>11205</v>
      </c>
      <c r="I40" s="11">
        <v>10873.8</v>
      </c>
      <c r="J40" s="11">
        <v>10807.56</v>
      </c>
      <c r="K40" s="11">
        <v>11801.26</v>
      </c>
      <c r="L40" s="8">
        <v>0</v>
      </c>
      <c r="M40" s="7"/>
    </row>
    <row r="41" spans="1:13">
      <c r="A41" s="4" t="s">
        <v>218</v>
      </c>
      <c r="B41" s="5" t="s">
        <v>219</v>
      </c>
      <c r="C41" s="11">
        <v>15000</v>
      </c>
      <c r="D41" s="11">
        <v>39791.019999999997</v>
      </c>
      <c r="E41" s="11">
        <v>59686.53</v>
      </c>
      <c r="F41" s="7"/>
      <c r="G41" s="11">
        <v>12099.42</v>
      </c>
      <c r="H41" s="11">
        <v>12027.89</v>
      </c>
      <c r="I41" s="11">
        <v>8040.2</v>
      </c>
      <c r="J41" s="11">
        <v>14538.71</v>
      </c>
      <c r="K41" s="11">
        <v>9385.06</v>
      </c>
      <c r="L41" s="8">
        <v>0</v>
      </c>
      <c r="M41" s="7"/>
    </row>
    <row r="42" spans="1:13">
      <c r="A42" s="4" t="s">
        <v>220</v>
      </c>
      <c r="B42" s="5" t="s">
        <v>221</v>
      </c>
      <c r="C42" s="7"/>
      <c r="D42" s="7"/>
      <c r="E42" s="11"/>
      <c r="F42" s="7"/>
      <c r="G42" s="7"/>
      <c r="H42" s="7"/>
      <c r="I42" s="7"/>
      <c r="J42" s="11">
        <v>30.96</v>
      </c>
      <c r="K42" s="11">
        <v>77.34</v>
      </c>
      <c r="L42" s="8">
        <v>0</v>
      </c>
      <c r="M42" s="7"/>
    </row>
    <row r="43" spans="1:13">
      <c r="A43" s="4" t="s">
        <v>222</v>
      </c>
      <c r="B43" s="5" t="s">
        <v>223</v>
      </c>
      <c r="C43" s="11">
        <v>500</v>
      </c>
      <c r="D43" s="11">
        <v>500</v>
      </c>
      <c r="E43" s="11">
        <v>750</v>
      </c>
      <c r="F43" s="7"/>
      <c r="G43" s="11">
        <v>7450.78</v>
      </c>
      <c r="H43" s="11">
        <v>47.54</v>
      </c>
      <c r="I43" s="11">
        <v>9195.5499999999993</v>
      </c>
      <c r="J43" s="11">
        <v>5573.96</v>
      </c>
      <c r="K43" s="11">
        <v>6622.45</v>
      </c>
      <c r="L43" s="8">
        <v>0</v>
      </c>
      <c r="M43" s="7"/>
    </row>
    <row r="44" spans="1:13">
      <c r="A44" s="4" t="s">
        <v>224</v>
      </c>
      <c r="B44" s="5" t="s">
        <v>225</v>
      </c>
      <c r="C44" s="11"/>
      <c r="D44" s="11"/>
      <c r="E44" s="11"/>
      <c r="F44" s="7"/>
      <c r="G44" s="11">
        <v>331.04</v>
      </c>
      <c r="H44" s="11">
        <v>539.83000000000004</v>
      </c>
      <c r="I44" s="11">
        <v>431.04</v>
      </c>
      <c r="J44" s="11">
        <v>309.29000000000002</v>
      </c>
      <c r="K44" s="7"/>
      <c r="L44" s="8">
        <v>0</v>
      </c>
      <c r="M44" s="7"/>
    </row>
    <row r="45" spans="1:13">
      <c r="A45" s="4" t="s">
        <v>226</v>
      </c>
      <c r="B45" s="5" t="s">
        <v>227</v>
      </c>
      <c r="C45" s="11">
        <v>1128.98</v>
      </c>
      <c r="D45" s="11">
        <v>1128.98</v>
      </c>
      <c r="E45" s="11">
        <v>1693.47</v>
      </c>
      <c r="F45" s="7"/>
      <c r="G45" s="7"/>
      <c r="H45" s="11">
        <v>2227.44</v>
      </c>
      <c r="I45" s="7"/>
      <c r="J45" s="11">
        <v>1569.53</v>
      </c>
      <c r="K45" s="11">
        <v>2299.59</v>
      </c>
      <c r="L45" s="8">
        <v>0</v>
      </c>
      <c r="M45" s="7"/>
    </row>
    <row r="46" spans="1:13">
      <c r="A46" s="4" t="s">
        <v>228</v>
      </c>
      <c r="B46" s="5" t="s">
        <v>229</v>
      </c>
      <c r="C46" s="7"/>
      <c r="D46" s="7"/>
      <c r="E46" s="11"/>
      <c r="F46" s="7"/>
      <c r="G46" s="7"/>
      <c r="H46" s="7"/>
      <c r="I46" s="7"/>
      <c r="J46" s="7"/>
      <c r="K46" s="11">
        <v>81.5</v>
      </c>
      <c r="L46" s="8">
        <v>0</v>
      </c>
      <c r="M46" s="7"/>
    </row>
    <row r="47" spans="1:13">
      <c r="A47" s="4" t="s">
        <v>230</v>
      </c>
      <c r="B47" s="5" t="s">
        <v>231</v>
      </c>
      <c r="C47" s="7"/>
      <c r="D47" s="7"/>
      <c r="E47" s="11"/>
      <c r="F47" s="7"/>
      <c r="G47" s="11">
        <v>2167.48</v>
      </c>
      <c r="H47" s="11">
        <v>438.91</v>
      </c>
      <c r="I47" s="11">
        <v>2477.0700000000002</v>
      </c>
      <c r="J47" s="11">
        <v>5109.47</v>
      </c>
      <c r="K47" s="11">
        <v>10592.95</v>
      </c>
      <c r="L47" s="8">
        <v>0</v>
      </c>
      <c r="M47" s="7"/>
    </row>
    <row r="48" spans="1:13">
      <c r="A48" s="4" t="s">
        <v>232</v>
      </c>
      <c r="B48" s="5" t="s">
        <v>233</v>
      </c>
      <c r="C48" s="7">
        <v>50000</v>
      </c>
      <c r="D48" s="7"/>
      <c r="E48" s="11"/>
      <c r="F48" s="7"/>
      <c r="G48" s="7"/>
      <c r="H48" s="11">
        <v>449.69</v>
      </c>
      <c r="I48" s="11">
        <v>1392</v>
      </c>
      <c r="J48" s="11">
        <v>4648.37</v>
      </c>
      <c r="K48" s="11">
        <v>3779.34</v>
      </c>
      <c r="L48" s="8">
        <v>0</v>
      </c>
      <c r="M48" s="7"/>
    </row>
    <row r="49" spans="1:13">
      <c r="A49" s="4" t="s">
        <v>234</v>
      </c>
      <c r="B49" s="5" t="s">
        <v>235</v>
      </c>
      <c r="C49" s="7"/>
      <c r="D49" s="7"/>
      <c r="E49" s="11"/>
      <c r="F49" s="7"/>
      <c r="G49" s="7"/>
      <c r="H49" s="7"/>
      <c r="I49" s="7"/>
      <c r="J49" s="11">
        <v>7391.51</v>
      </c>
      <c r="K49" s="11">
        <v>9293.09</v>
      </c>
      <c r="L49" s="8">
        <v>0</v>
      </c>
      <c r="M49" s="7"/>
    </row>
    <row r="50" spans="1:13">
      <c r="A50" s="4" t="s">
        <v>236</v>
      </c>
      <c r="B50" s="5" t="s">
        <v>237</v>
      </c>
      <c r="C50" s="7"/>
      <c r="D50" s="7"/>
      <c r="E50" s="11"/>
      <c r="F50" s="7"/>
      <c r="G50" s="7"/>
      <c r="H50" s="7"/>
      <c r="I50" s="7"/>
      <c r="J50" s="7"/>
      <c r="K50" s="11">
        <v>72.5</v>
      </c>
      <c r="L50" s="8">
        <v>0</v>
      </c>
      <c r="M50" s="7"/>
    </row>
    <row r="51" spans="1:13">
      <c r="A51" s="4" t="s">
        <v>238</v>
      </c>
      <c r="B51" s="5" t="s">
        <v>239</v>
      </c>
      <c r="C51" s="7"/>
      <c r="D51" s="7"/>
      <c r="E51" s="11"/>
      <c r="F51" s="7"/>
      <c r="G51" s="11">
        <v>2066.08</v>
      </c>
      <c r="H51" s="11">
        <v>1092.82</v>
      </c>
      <c r="I51" s="11">
        <v>6378.97</v>
      </c>
      <c r="J51" s="11">
        <v>6598.13</v>
      </c>
      <c r="K51" s="11">
        <v>5600.9</v>
      </c>
      <c r="L51" s="8">
        <v>0</v>
      </c>
      <c r="M51" s="7"/>
    </row>
    <row r="52" spans="1:13">
      <c r="A52" s="4" t="s">
        <v>240</v>
      </c>
      <c r="B52" s="5" t="s">
        <v>241</v>
      </c>
      <c r="C52" s="11">
        <v>10000</v>
      </c>
      <c r="D52" s="11">
        <v>7646.07</v>
      </c>
      <c r="E52" s="11">
        <v>11469.105</v>
      </c>
      <c r="F52" s="7"/>
      <c r="G52" s="11">
        <v>3675.31</v>
      </c>
      <c r="H52" s="11">
        <v>2983.66</v>
      </c>
      <c r="I52" s="11">
        <v>6989.3</v>
      </c>
      <c r="J52" s="11">
        <v>10577.86</v>
      </c>
      <c r="K52" s="11">
        <v>5680.83</v>
      </c>
      <c r="L52" s="8">
        <v>0</v>
      </c>
      <c r="M52" s="7"/>
    </row>
    <row r="53" spans="1:13">
      <c r="A53" s="4" t="s">
        <v>242</v>
      </c>
      <c r="B53" s="5" t="s">
        <v>243</v>
      </c>
      <c r="C53" s="7"/>
      <c r="D53" s="7"/>
      <c r="E53" s="11"/>
      <c r="F53" s="7"/>
      <c r="G53" s="7"/>
      <c r="H53" s="7"/>
      <c r="I53" s="7"/>
      <c r="J53" s="11">
        <v>455.24</v>
      </c>
      <c r="K53" s="11">
        <v>1986.13</v>
      </c>
      <c r="L53" s="8">
        <v>0</v>
      </c>
      <c r="M53" s="7"/>
    </row>
    <row r="54" spans="1:13">
      <c r="A54" s="4" t="s">
        <v>244</v>
      </c>
      <c r="B54" s="5" t="s">
        <v>245</v>
      </c>
      <c r="C54" s="7"/>
      <c r="D54" s="7"/>
      <c r="E54" s="11"/>
      <c r="F54" s="7"/>
      <c r="G54" s="7"/>
      <c r="H54" s="7"/>
      <c r="I54" s="11">
        <v>41.95</v>
      </c>
      <c r="J54" s="7"/>
      <c r="K54" s="11">
        <v>360.12</v>
      </c>
      <c r="L54" s="8">
        <v>0</v>
      </c>
      <c r="M54" s="7"/>
    </row>
    <row r="55" spans="1:13">
      <c r="A55" s="4" t="s">
        <v>246</v>
      </c>
      <c r="B55" s="5" t="s">
        <v>247</v>
      </c>
      <c r="C55" s="11">
        <v>8000</v>
      </c>
      <c r="D55" s="11">
        <v>43215.58</v>
      </c>
      <c r="E55" s="11">
        <v>64823.37</v>
      </c>
      <c r="F55" s="7"/>
      <c r="G55" s="11">
        <v>285090.45</v>
      </c>
      <c r="H55" s="11">
        <v>221949.92</v>
      </c>
      <c r="I55" s="11">
        <v>451806.75</v>
      </c>
      <c r="J55" s="11">
        <v>467166.08</v>
      </c>
      <c r="K55" s="11">
        <v>452530.93</v>
      </c>
      <c r="L55" s="8">
        <v>0</v>
      </c>
      <c r="M55" s="7"/>
    </row>
    <row r="56" spans="1:13">
      <c r="A56" s="4" t="s">
        <v>248</v>
      </c>
      <c r="B56" s="5" t="s">
        <v>249</v>
      </c>
      <c r="C56" s="7"/>
      <c r="D56" s="7"/>
      <c r="E56" s="11"/>
      <c r="F56" s="7"/>
      <c r="G56" s="11">
        <v>-17171.13</v>
      </c>
      <c r="H56" s="11">
        <v>-99632.054000000004</v>
      </c>
      <c r="I56" s="11">
        <v>-19089.45</v>
      </c>
      <c r="J56" s="7"/>
      <c r="K56" s="7"/>
      <c r="L56" s="8">
        <v>0</v>
      </c>
      <c r="M56" s="7"/>
    </row>
    <row r="57" spans="1:13">
      <c r="A57" s="4" t="s">
        <v>250</v>
      </c>
      <c r="B57" s="5" t="s">
        <v>251</v>
      </c>
      <c r="C57" s="11" t="s">
        <v>89</v>
      </c>
      <c r="D57" s="11">
        <v>3993.98</v>
      </c>
      <c r="E57" s="11">
        <v>5990.97</v>
      </c>
      <c r="F57" s="7"/>
      <c r="G57" s="11">
        <v>25151.67</v>
      </c>
      <c r="H57" s="11">
        <v>16317.46</v>
      </c>
      <c r="I57" s="11">
        <v>34769.49</v>
      </c>
      <c r="J57" s="11">
        <v>39468.21</v>
      </c>
      <c r="K57" s="11">
        <v>36637.269999999997</v>
      </c>
      <c r="L57" s="8">
        <v>0</v>
      </c>
      <c r="M57" s="7"/>
    </row>
    <row r="58" spans="1:13">
      <c r="A58" s="4" t="s">
        <v>252</v>
      </c>
      <c r="B58" s="5" t="s">
        <v>253</v>
      </c>
      <c r="C58" s="11">
        <v>1500</v>
      </c>
      <c r="D58" s="11">
        <v>1189.3499999999999</v>
      </c>
      <c r="E58" s="11">
        <v>1784.0250000000001</v>
      </c>
      <c r="F58" s="7"/>
      <c r="G58" s="11">
        <v>9925.9699999999993</v>
      </c>
      <c r="H58" s="11">
        <v>8589.07</v>
      </c>
      <c r="I58" s="11">
        <v>13949.68</v>
      </c>
      <c r="J58" s="11">
        <v>14039.79</v>
      </c>
      <c r="K58" s="11">
        <v>11771.28</v>
      </c>
      <c r="L58" s="8">
        <v>0</v>
      </c>
      <c r="M58" s="7"/>
    </row>
    <row r="59" spans="1:13">
      <c r="A59" s="4" t="s">
        <v>254</v>
      </c>
      <c r="B59" s="5" t="s">
        <v>255</v>
      </c>
      <c r="C59" s="7"/>
      <c r="D59" s="7"/>
      <c r="E59" s="11"/>
      <c r="F59" s="7"/>
      <c r="G59" s="11">
        <v>-5.61</v>
      </c>
      <c r="H59" s="11">
        <v>4.99</v>
      </c>
      <c r="I59" s="11"/>
      <c r="J59" s="11">
        <v>1263.8599999999999</v>
      </c>
      <c r="K59" s="11">
        <v>404.61</v>
      </c>
      <c r="L59" s="8">
        <v>0</v>
      </c>
      <c r="M59" s="7"/>
    </row>
    <row r="60" spans="1:13">
      <c r="A60" s="4" t="s">
        <v>256</v>
      </c>
      <c r="B60" s="5" t="s">
        <v>257</v>
      </c>
      <c r="C60" s="7"/>
      <c r="D60" s="7"/>
      <c r="E60" s="11"/>
      <c r="F60" s="7"/>
      <c r="G60" s="7"/>
      <c r="H60" s="11">
        <v>38638.44</v>
      </c>
      <c r="I60" s="7"/>
      <c r="J60" s="11">
        <v>598.71</v>
      </c>
      <c r="K60" s="11">
        <v>1866.07</v>
      </c>
      <c r="L60" s="8">
        <v>0</v>
      </c>
      <c r="M60" s="7"/>
    </row>
    <row r="61" spans="1:13">
      <c r="A61" s="4" t="s">
        <v>258</v>
      </c>
      <c r="B61" s="5" t="s">
        <v>259</v>
      </c>
      <c r="C61" s="11">
        <v>4000</v>
      </c>
      <c r="D61" s="11">
        <v>2568.94</v>
      </c>
      <c r="E61" s="11">
        <v>3853.41</v>
      </c>
      <c r="F61" s="7"/>
      <c r="G61" s="11">
        <v>23809.25</v>
      </c>
      <c r="H61" s="11">
        <v>25291.26</v>
      </c>
      <c r="I61" s="11">
        <v>26381.37</v>
      </c>
      <c r="J61" s="11">
        <v>64417.64</v>
      </c>
      <c r="K61" s="11">
        <v>66074.2</v>
      </c>
      <c r="L61" s="8">
        <v>0</v>
      </c>
      <c r="M61" s="7"/>
    </row>
    <row r="62" spans="1:13">
      <c r="A62" s="4"/>
      <c r="B62" s="5"/>
      <c r="C62" s="12"/>
      <c r="D62" s="12"/>
      <c r="E62" s="12"/>
      <c r="F62" s="12"/>
      <c r="G62" s="12"/>
      <c r="H62" s="12"/>
      <c r="I62" s="12"/>
      <c r="J62" s="12"/>
      <c r="K62" s="12"/>
      <c r="L62" s="12"/>
      <c r="M62" s="12"/>
    </row>
    <row r="63" spans="1:13">
      <c r="A63" s="4"/>
      <c r="B63" s="5" t="s">
        <v>36</v>
      </c>
      <c r="C63" s="7">
        <f>SUM(C9:C61)</f>
        <v>-7675.1900000000023</v>
      </c>
      <c r="D63" s="11">
        <v>-42229.75</v>
      </c>
      <c r="E63" s="11">
        <v>-63344.625</v>
      </c>
      <c r="F63" s="7"/>
      <c r="G63" s="11">
        <v>283540.03000000003</v>
      </c>
      <c r="H63" s="11">
        <v>254099.08600000001</v>
      </c>
      <c r="I63" s="11">
        <v>188793.97</v>
      </c>
      <c r="J63" s="11">
        <v>278686.34000000003</v>
      </c>
      <c r="K63" s="11">
        <v>284662.87</v>
      </c>
      <c r="L63" s="8">
        <v>0</v>
      </c>
      <c r="M63" s="7"/>
    </row>
    <row r="64" spans="1:13">
      <c r="A64" s="9"/>
      <c r="B64" s="9"/>
      <c r="C64" s="10"/>
      <c r="D64" s="10"/>
      <c r="E64" s="10"/>
      <c r="F64" s="10"/>
      <c r="G64" s="10"/>
      <c r="H64" s="10"/>
      <c r="I64" s="10"/>
      <c r="J64" s="10"/>
      <c r="K64" s="10"/>
      <c r="L64" s="10"/>
      <c r="M64" s="10"/>
    </row>
    <row r="65" spans="1:13">
      <c r="A65" s="5"/>
      <c r="B65" s="5"/>
      <c r="C65" s="7"/>
      <c r="D65" s="7"/>
      <c r="E65" s="7"/>
      <c r="F65" s="7"/>
      <c r="G65" s="7"/>
      <c r="H65" s="7"/>
      <c r="I65" s="7"/>
      <c r="J65" s="7"/>
      <c r="K65" s="7"/>
      <c r="L65" s="7"/>
      <c r="M65" s="7"/>
    </row>
    <row r="66" spans="1:13">
      <c r="A66" s="5"/>
      <c r="B66" s="5"/>
      <c r="C66" s="7"/>
      <c r="D66" s="7"/>
      <c r="E66" s="7"/>
      <c r="F66" s="7"/>
      <c r="G66" s="7"/>
      <c r="H66" s="7"/>
      <c r="I66" s="7"/>
      <c r="J66" s="7"/>
      <c r="K66" s="7"/>
      <c r="L66" s="7"/>
      <c r="M66" s="7"/>
    </row>
    <row r="67" spans="1:13">
      <c r="A67" s="5"/>
      <c r="B67" s="5"/>
      <c r="C67" s="7"/>
      <c r="D67" s="7"/>
      <c r="E67" s="7"/>
      <c r="F67" s="7"/>
      <c r="G67" s="7"/>
      <c r="H67" s="7"/>
      <c r="I67" s="7"/>
      <c r="J67" s="7"/>
      <c r="K67" s="7"/>
      <c r="L67" s="7"/>
      <c r="M67" s="7"/>
    </row>
    <row r="68" spans="1:13">
      <c r="A68" s="5"/>
      <c r="B68" s="5"/>
      <c r="C68" s="7"/>
      <c r="D68" s="7"/>
      <c r="E68" s="7"/>
      <c r="F68" s="7"/>
      <c r="G68" s="7"/>
      <c r="H68" s="7"/>
      <c r="I68" s="7"/>
      <c r="J68" s="7"/>
      <c r="K68" s="7"/>
      <c r="L68" s="7"/>
      <c r="M68" s="7"/>
    </row>
    <row r="69" spans="1:13">
      <c r="A69" s="5"/>
      <c r="B69" s="5"/>
      <c r="C69" s="7"/>
      <c r="D69" s="7"/>
      <c r="E69" s="7"/>
      <c r="F69" s="7"/>
      <c r="G69" s="7"/>
      <c r="H69" s="7"/>
      <c r="I69" s="7"/>
      <c r="J69" s="7"/>
      <c r="K69" s="7"/>
      <c r="L69" s="7"/>
      <c r="M69" s="7"/>
    </row>
    <row r="70" spans="1:13">
      <c r="A70" s="5"/>
      <c r="B70" s="5"/>
      <c r="C70" s="7"/>
      <c r="D70" s="7"/>
      <c r="E70" s="7"/>
      <c r="F70" s="7"/>
      <c r="G70" s="7"/>
      <c r="H70" s="7"/>
      <c r="I70" s="7"/>
      <c r="J70" s="7"/>
      <c r="K70" s="7"/>
      <c r="L70" s="7"/>
      <c r="M70" s="7"/>
    </row>
    <row r="71" spans="1:13">
      <c r="A71" s="5"/>
      <c r="B71" s="5"/>
      <c r="C71" s="7"/>
      <c r="D71" s="7"/>
      <c r="E71" s="7"/>
      <c r="F71" s="7"/>
      <c r="G71" s="7"/>
      <c r="H71" s="7"/>
      <c r="I71" s="7"/>
      <c r="J71" s="7"/>
      <c r="K71" s="7"/>
      <c r="L71" s="7"/>
      <c r="M71" s="7"/>
    </row>
    <row r="72" spans="1:13">
      <c r="A72" s="5"/>
      <c r="B72" s="5"/>
      <c r="C72" s="7"/>
      <c r="D72" s="7"/>
      <c r="E72" s="7"/>
      <c r="F72" s="7"/>
      <c r="G72" s="7"/>
      <c r="H72" s="7"/>
      <c r="I72" s="7"/>
      <c r="J72" s="7"/>
      <c r="K72" s="7"/>
      <c r="L72" s="7"/>
      <c r="M72" s="7"/>
    </row>
    <row r="73" spans="1:13">
      <c r="A73" s="5"/>
      <c r="B73" s="5"/>
      <c r="C73" s="7"/>
      <c r="D73" s="7"/>
      <c r="E73" s="7"/>
      <c r="F73" s="7"/>
      <c r="G73" s="7"/>
      <c r="H73" s="7"/>
      <c r="I73" s="7"/>
      <c r="J73" s="7"/>
      <c r="K73" s="7"/>
      <c r="L73" s="7"/>
      <c r="M73" s="7"/>
    </row>
    <row r="74" spans="1:13">
      <c r="A74" s="5"/>
      <c r="B74" s="5"/>
      <c r="C74" s="7"/>
      <c r="D74" s="7"/>
      <c r="E74" s="7"/>
      <c r="F74" s="7"/>
      <c r="G74" s="7"/>
      <c r="H74" s="7"/>
      <c r="I74" s="7"/>
      <c r="J74" s="7"/>
      <c r="K74" s="7"/>
      <c r="L74" s="7"/>
      <c r="M74" s="7"/>
    </row>
    <row r="75" spans="1:13">
      <c r="A75" s="5"/>
      <c r="B75" s="5"/>
      <c r="C75" s="7"/>
      <c r="D75" s="7"/>
      <c r="E75" s="7"/>
      <c r="F75" s="7"/>
      <c r="G75" s="7"/>
      <c r="H75" s="7"/>
      <c r="I75" s="7"/>
      <c r="J75" s="7"/>
      <c r="K75" s="7"/>
      <c r="L75" s="7"/>
      <c r="M75" s="7"/>
    </row>
    <row r="76" spans="1:13">
      <c r="A76" s="5"/>
      <c r="B76" s="5"/>
      <c r="C76" s="7"/>
      <c r="D76" s="7"/>
      <c r="E76" s="7"/>
      <c r="F76" s="7"/>
      <c r="G76" s="7"/>
      <c r="H76" s="7"/>
      <c r="I76" s="7"/>
      <c r="J76" s="7"/>
      <c r="K76" s="7"/>
      <c r="L76" s="7"/>
      <c r="M76" s="7"/>
    </row>
    <row r="77" spans="1:13">
      <c r="A77" s="5"/>
      <c r="B77" s="5"/>
      <c r="C77" s="7"/>
      <c r="D77" s="7"/>
      <c r="E77" s="7"/>
      <c r="F77" s="7"/>
      <c r="G77" s="7"/>
      <c r="H77" s="7"/>
      <c r="I77" s="7"/>
      <c r="J77" s="7"/>
      <c r="K77" s="7"/>
      <c r="L77" s="7"/>
      <c r="M77" s="7"/>
    </row>
    <row r="78" spans="1:13">
      <c r="A78" s="5"/>
      <c r="B78" s="5"/>
      <c r="C78" s="7"/>
      <c r="D78" s="7"/>
      <c r="E78" s="7"/>
      <c r="F78" s="7"/>
      <c r="G78" s="7"/>
      <c r="H78" s="7"/>
      <c r="I78" s="7"/>
      <c r="J78" s="7"/>
      <c r="K78" s="7"/>
      <c r="L78" s="7"/>
      <c r="M78" s="7"/>
    </row>
    <row r="79" spans="1:13">
      <c r="A79" s="5"/>
      <c r="B79" s="5"/>
      <c r="C79" s="7"/>
      <c r="D79" s="7"/>
      <c r="E79" s="7"/>
      <c r="F79" s="7"/>
      <c r="G79" s="7"/>
      <c r="H79" s="7"/>
      <c r="I79" s="7"/>
      <c r="J79" s="7"/>
      <c r="K79" s="7"/>
      <c r="L79" s="7"/>
      <c r="M79" s="7"/>
    </row>
    <row r="80" spans="1:13">
      <c r="A80" s="5"/>
      <c r="B80" s="5"/>
      <c r="C80" s="7"/>
      <c r="D80" s="7"/>
      <c r="E80" s="7"/>
      <c r="F80" s="7"/>
      <c r="G80" s="7"/>
      <c r="H80" s="7"/>
      <c r="I80" s="7"/>
      <c r="J80" s="7"/>
      <c r="K80" s="7"/>
      <c r="L80" s="7"/>
      <c r="M80" s="7"/>
    </row>
    <row r="81" spans="1:13">
      <c r="A81" s="5"/>
      <c r="B81" s="5"/>
      <c r="C81" s="7"/>
      <c r="D81" s="7"/>
      <c r="E81" s="7"/>
      <c r="F81" s="7"/>
      <c r="G81" s="7"/>
      <c r="H81" s="7"/>
      <c r="I81" s="7"/>
      <c r="J81" s="7"/>
      <c r="K81" s="7"/>
      <c r="L81" s="7"/>
      <c r="M81" s="7"/>
    </row>
    <row r="82" spans="1:13">
      <c r="A82" s="5"/>
      <c r="B82" s="5"/>
      <c r="C82" s="7"/>
      <c r="D82" s="7"/>
      <c r="E82" s="7"/>
      <c r="F82" s="7"/>
      <c r="G82" s="7"/>
      <c r="H82" s="7"/>
      <c r="I82" s="7"/>
      <c r="J82" s="7"/>
      <c r="K82" s="7"/>
      <c r="L82" s="7"/>
      <c r="M82" s="7"/>
    </row>
    <row r="83" spans="1:13">
      <c r="A83" s="5"/>
      <c r="B83" s="5"/>
      <c r="C83" s="7"/>
      <c r="D83" s="7"/>
      <c r="E83" s="7"/>
      <c r="F83" s="7"/>
      <c r="G83" s="7"/>
      <c r="H83" s="7"/>
      <c r="I83" s="7"/>
      <c r="J83" s="7"/>
      <c r="K83" s="7"/>
      <c r="L83" s="7"/>
      <c r="M83" s="7"/>
    </row>
    <row r="84" spans="1:13">
      <c r="A84" s="5"/>
      <c r="B84" s="5"/>
      <c r="C84" s="7"/>
      <c r="D84" s="7"/>
      <c r="E84" s="7"/>
      <c r="F84" s="7"/>
      <c r="G84" s="7"/>
      <c r="H84" s="7"/>
      <c r="I84" s="7"/>
      <c r="J84" s="7"/>
      <c r="K84" s="7"/>
      <c r="L84" s="7"/>
      <c r="M84" s="7"/>
    </row>
    <row r="85" spans="1:13">
      <c r="A85" s="5"/>
      <c r="B85" s="5"/>
      <c r="C85" s="7"/>
      <c r="D85" s="7"/>
      <c r="E85" s="7"/>
      <c r="F85" s="7"/>
      <c r="G85" s="7"/>
      <c r="H85" s="7"/>
      <c r="I85" s="7"/>
      <c r="J85" s="7"/>
      <c r="K85" s="7"/>
      <c r="L85" s="7"/>
      <c r="M85" s="7"/>
    </row>
    <row r="86" spans="1:13">
      <c r="A86" s="5"/>
      <c r="B86" s="5"/>
      <c r="C86" s="7"/>
      <c r="D86" s="7"/>
      <c r="E86" s="7"/>
      <c r="F86" s="7"/>
      <c r="G86" s="7"/>
      <c r="H86" s="7"/>
      <c r="I86" s="7"/>
      <c r="J86" s="7"/>
      <c r="K86" s="7"/>
      <c r="L86" s="7"/>
      <c r="M86" s="7"/>
    </row>
    <row r="87" spans="1:13">
      <c r="A87" s="5"/>
      <c r="B87" s="5"/>
      <c r="C87" s="7"/>
      <c r="D87" s="7"/>
      <c r="E87" s="7"/>
      <c r="F87" s="7"/>
      <c r="G87" s="7"/>
      <c r="H87" s="7"/>
      <c r="I87" s="7"/>
      <c r="J87" s="7"/>
      <c r="K87" s="7"/>
      <c r="L87" s="7"/>
      <c r="M87" s="7"/>
    </row>
    <row r="88" spans="1:13">
      <c r="A88" s="5"/>
      <c r="B88" s="5"/>
      <c r="C88" s="7"/>
      <c r="D88" s="7"/>
      <c r="E88" s="7"/>
      <c r="F88" s="7"/>
      <c r="G88" s="7"/>
      <c r="H88" s="7"/>
      <c r="I88" s="7"/>
      <c r="J88" s="7"/>
      <c r="K88" s="7"/>
      <c r="L88" s="7"/>
      <c r="M88" s="7"/>
    </row>
    <row r="89" spans="1:13">
      <c r="A89" s="5"/>
      <c r="B89" s="5"/>
      <c r="C89" s="7"/>
      <c r="D89" s="7"/>
      <c r="E89" s="7"/>
      <c r="F89" s="7"/>
      <c r="G89" s="7"/>
      <c r="H89" s="7"/>
      <c r="I89" s="7"/>
      <c r="J89" s="7"/>
      <c r="K89" s="7"/>
      <c r="L89" s="7"/>
      <c r="M89" s="7"/>
    </row>
    <row r="90" spans="1:13">
      <c r="A90" s="5"/>
      <c r="B90" s="5"/>
      <c r="C90" s="7"/>
      <c r="D90" s="7"/>
      <c r="E90" s="7"/>
      <c r="F90" s="7"/>
      <c r="G90" s="7"/>
      <c r="H90" s="7"/>
      <c r="I90" s="7"/>
      <c r="J90" s="7"/>
      <c r="K90" s="7"/>
      <c r="L90" s="7"/>
      <c r="M90" s="7"/>
    </row>
    <row r="91" spans="1:13">
      <c r="A91" s="5"/>
      <c r="B91" s="5"/>
      <c r="C91" s="7"/>
      <c r="D91" s="7"/>
      <c r="E91" s="7"/>
      <c r="F91" s="7"/>
      <c r="G91" s="7"/>
      <c r="H91" s="7"/>
      <c r="I91" s="7"/>
      <c r="J91" s="7"/>
      <c r="K91" s="7"/>
      <c r="L91" s="7"/>
      <c r="M91" s="7"/>
    </row>
    <row r="92" spans="1:13">
      <c r="A92" s="5"/>
      <c r="B92" s="5"/>
      <c r="C92" s="7"/>
      <c r="D92" s="7"/>
      <c r="E92" s="7"/>
      <c r="F92" s="7"/>
      <c r="G92" s="7"/>
      <c r="H92" s="7"/>
      <c r="I92" s="7"/>
      <c r="J92" s="7"/>
      <c r="K92" s="7"/>
      <c r="L92" s="7"/>
      <c r="M92" s="7"/>
    </row>
  </sheetData>
  <mergeCells count="4">
    <mergeCell ref="A1:M1"/>
    <mergeCell ref="A2:M2"/>
    <mergeCell ref="A3:M3"/>
    <mergeCell ref="A8:M8"/>
  </mergeCells>
  <pageMargins left="0.75" right="0.75" top="0.75" bottom="0.75" header="0.03" footer="0.03"/>
  <pageSetup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88"/>
  <sheetViews>
    <sheetView workbookViewId="0">
      <selection activeCell="I15" sqref="I15"/>
    </sheetView>
  </sheetViews>
  <sheetFormatPr defaultRowHeight="12.75"/>
  <cols>
    <col min="1" max="1" width="19.1640625" customWidth="1"/>
    <col min="2" max="2" width="46.5" customWidth="1"/>
    <col min="3" max="3" width="12.6640625" customWidth="1"/>
    <col min="4" max="4" width="13.1640625" customWidth="1"/>
    <col min="5" max="5" width="14.1640625" customWidth="1"/>
    <col min="6" max="11" width="14.5" customWidth="1"/>
    <col min="12" max="12" width="11.5" customWidth="1"/>
    <col min="13" max="13" width="30.6640625" customWidth="1"/>
  </cols>
  <sheetData>
    <row r="1" spans="1:13" ht="13.5">
      <c r="A1" s="44" t="s">
        <v>0</v>
      </c>
      <c r="B1" s="44"/>
      <c r="C1" s="44"/>
      <c r="D1" s="44"/>
      <c r="E1" s="44"/>
      <c r="F1" s="44"/>
      <c r="G1" s="44"/>
      <c r="H1" s="44"/>
      <c r="I1" s="44"/>
      <c r="J1" s="44"/>
      <c r="K1" s="44"/>
      <c r="L1" s="44"/>
      <c r="M1" s="44"/>
    </row>
    <row r="2" spans="1:13">
      <c r="A2" s="45" t="s">
        <v>260</v>
      </c>
      <c r="B2" s="45"/>
      <c r="C2" s="45"/>
      <c r="D2" s="45"/>
      <c r="E2" s="45"/>
      <c r="F2" s="45"/>
      <c r="G2" s="45"/>
      <c r="H2" s="45"/>
      <c r="I2" s="45"/>
      <c r="J2" s="45"/>
      <c r="K2" s="45"/>
      <c r="L2" s="45"/>
      <c r="M2" s="45"/>
    </row>
    <row r="3" spans="1:13">
      <c r="A3" s="45" t="s">
        <v>2</v>
      </c>
      <c r="B3" s="45"/>
      <c r="C3" s="45"/>
      <c r="D3" s="45"/>
      <c r="E3" s="45"/>
      <c r="F3" s="45"/>
      <c r="G3" s="45"/>
      <c r="H3" s="45"/>
      <c r="I3" s="45"/>
      <c r="J3" s="45"/>
      <c r="K3" s="45"/>
      <c r="L3" s="45"/>
      <c r="M3" s="45"/>
    </row>
    <row r="4" spans="1:13">
      <c r="C4" s="1" t="s">
        <v>3</v>
      </c>
      <c r="D4" s="1" t="s">
        <v>4</v>
      </c>
      <c r="E4" s="1" t="s">
        <v>5</v>
      </c>
      <c r="F4" s="1" t="s">
        <v>6</v>
      </c>
      <c r="G4" s="1" t="s">
        <v>7</v>
      </c>
      <c r="H4" s="1" t="s">
        <v>7</v>
      </c>
      <c r="I4" s="3" t="s">
        <v>7</v>
      </c>
      <c r="J4" s="3" t="s">
        <v>7</v>
      </c>
      <c r="K4" s="3" t="s">
        <v>7</v>
      </c>
    </row>
    <row r="5" spans="1:13">
      <c r="C5" s="2" t="s">
        <v>8</v>
      </c>
      <c r="D5" s="1" t="s">
        <v>9</v>
      </c>
      <c r="E5" s="1" t="s">
        <v>7</v>
      </c>
      <c r="F5" s="1" t="s">
        <v>10</v>
      </c>
      <c r="G5" s="1" t="s">
        <v>11</v>
      </c>
      <c r="H5" s="1" t="s">
        <v>12</v>
      </c>
      <c r="I5" s="3" t="s">
        <v>13</v>
      </c>
      <c r="J5" s="3" t="s">
        <v>14</v>
      </c>
      <c r="K5" s="3" t="s">
        <v>15</v>
      </c>
      <c r="L5" s="1" t="s">
        <v>16</v>
      </c>
    </row>
    <row r="6" spans="1:13">
      <c r="C6" s="2" t="s">
        <v>17</v>
      </c>
      <c r="D6" s="3" t="s">
        <v>18</v>
      </c>
      <c r="E6" s="3" t="s">
        <v>19</v>
      </c>
      <c r="F6" s="3" t="s">
        <v>17</v>
      </c>
      <c r="G6" s="3" t="s">
        <v>20</v>
      </c>
      <c r="H6" s="3" t="s">
        <v>20</v>
      </c>
      <c r="I6" s="3" t="s">
        <v>20</v>
      </c>
      <c r="J6" s="3" t="s">
        <v>20</v>
      </c>
      <c r="K6" s="3" t="s">
        <v>20</v>
      </c>
      <c r="L6" s="3" t="s">
        <v>21</v>
      </c>
      <c r="M6" s="3" t="s">
        <v>22</v>
      </c>
    </row>
    <row r="7" spans="1:13">
      <c r="A7" s="9"/>
      <c r="B7" s="9"/>
      <c r="C7" s="10"/>
      <c r="D7" s="10"/>
      <c r="E7" s="10"/>
      <c r="F7" s="10"/>
      <c r="G7" s="10"/>
      <c r="H7" s="10"/>
      <c r="I7" s="10"/>
      <c r="J7" s="10"/>
      <c r="K7" s="10"/>
      <c r="L7" s="10"/>
      <c r="M7" s="10"/>
    </row>
    <row r="8" spans="1:13">
      <c r="A8" s="46" t="s">
        <v>25</v>
      </c>
      <c r="B8" s="47"/>
      <c r="C8" s="47"/>
      <c r="D8" s="47"/>
      <c r="E8" s="47"/>
      <c r="F8" s="47"/>
      <c r="G8" s="47"/>
      <c r="H8" s="47"/>
      <c r="I8" s="47"/>
      <c r="J8" s="47"/>
      <c r="K8" s="47"/>
      <c r="L8" s="47"/>
      <c r="M8" s="47"/>
    </row>
    <row r="9" spans="1:13">
      <c r="A9" s="4" t="s">
        <v>261</v>
      </c>
      <c r="B9" s="5" t="s">
        <v>262</v>
      </c>
      <c r="C9" s="24">
        <v>-10000</v>
      </c>
      <c r="D9" s="11">
        <v>-3757.96</v>
      </c>
      <c r="E9" s="11">
        <v>-5636.94</v>
      </c>
      <c r="F9" s="16">
        <v>-20000</v>
      </c>
      <c r="G9" s="11">
        <v>-2139.98</v>
      </c>
      <c r="H9" s="11">
        <v>-12275.5</v>
      </c>
      <c r="I9" s="11">
        <v>-44314.879999999997</v>
      </c>
      <c r="J9" s="11">
        <v>-71715.62</v>
      </c>
      <c r="K9" s="11">
        <v>-80791.03</v>
      </c>
      <c r="L9" s="8">
        <v>0</v>
      </c>
      <c r="M9" s="7"/>
    </row>
    <row r="10" spans="1:13">
      <c r="A10" s="4" t="s">
        <v>263</v>
      </c>
      <c r="B10" s="5" t="s">
        <v>264</v>
      </c>
      <c r="C10" s="24">
        <v>-60000</v>
      </c>
      <c r="D10" s="11">
        <v>-14507.61</v>
      </c>
      <c r="E10" s="11">
        <v>-21761.415000000001</v>
      </c>
      <c r="F10" s="16">
        <v>-60000</v>
      </c>
      <c r="G10" s="11">
        <v>-15092.3</v>
      </c>
      <c r="H10" s="11">
        <v>-6970.97</v>
      </c>
      <c r="I10" s="11">
        <v>-68429.75</v>
      </c>
      <c r="J10" s="11">
        <v>-90413.11</v>
      </c>
      <c r="K10" s="11">
        <v>-152054.68</v>
      </c>
      <c r="L10" s="8">
        <v>0</v>
      </c>
      <c r="M10" s="7"/>
    </row>
    <row r="11" spans="1:13">
      <c r="A11" s="4" t="s">
        <v>265</v>
      </c>
      <c r="B11" s="5" t="s">
        <v>266</v>
      </c>
      <c r="C11" s="24">
        <v>-4000</v>
      </c>
      <c r="D11" s="11">
        <v>-718.82</v>
      </c>
      <c r="E11" s="11">
        <v>-1078.23</v>
      </c>
      <c r="F11" s="16">
        <v>-4000</v>
      </c>
      <c r="G11" s="11">
        <v>-453.91</v>
      </c>
      <c r="H11" s="11">
        <v>-8.08</v>
      </c>
      <c r="I11" s="11">
        <v>-4616.55</v>
      </c>
      <c r="J11" s="11">
        <v>-8637.51</v>
      </c>
      <c r="K11" s="11">
        <v>-11931.64</v>
      </c>
      <c r="L11" s="8">
        <v>0</v>
      </c>
      <c r="M11" s="7"/>
    </row>
    <row r="12" spans="1:13">
      <c r="A12" s="4" t="s">
        <v>267</v>
      </c>
      <c r="B12" s="5" t="s">
        <v>268</v>
      </c>
      <c r="C12" s="24">
        <v>-40000</v>
      </c>
      <c r="D12" s="11">
        <v>-5675</v>
      </c>
      <c r="E12" s="11">
        <v>-8512.5</v>
      </c>
      <c r="F12" s="16">
        <v>-40000</v>
      </c>
      <c r="G12" s="11">
        <v>-6466.57</v>
      </c>
      <c r="H12" s="11">
        <v>-3205</v>
      </c>
      <c r="I12" s="11">
        <v>-44009.42</v>
      </c>
      <c r="J12" s="11">
        <v>-76519.25</v>
      </c>
      <c r="K12" s="11">
        <v>-64712.22</v>
      </c>
      <c r="L12" s="8">
        <v>0</v>
      </c>
      <c r="M12" s="7"/>
    </row>
    <row r="13" spans="1:13">
      <c r="A13" s="4" t="s">
        <v>269</v>
      </c>
      <c r="B13" s="5" t="s">
        <v>270</v>
      </c>
      <c r="C13" s="24">
        <v>-30000</v>
      </c>
      <c r="D13" s="11">
        <v>-15649.75</v>
      </c>
      <c r="E13" s="11">
        <v>-23474.625</v>
      </c>
      <c r="F13" s="16">
        <v>-30000</v>
      </c>
      <c r="G13" s="11">
        <v>-7866.36</v>
      </c>
      <c r="H13" s="11">
        <v>-330.66</v>
      </c>
      <c r="I13" s="11">
        <v>-53693.52</v>
      </c>
      <c r="J13" s="11">
        <v>-98480.21</v>
      </c>
      <c r="K13" s="11">
        <v>-103784.24</v>
      </c>
      <c r="L13" s="8">
        <v>0</v>
      </c>
      <c r="M13" s="7"/>
    </row>
    <row r="14" spans="1:13">
      <c r="A14" s="4" t="s">
        <v>271</v>
      </c>
      <c r="B14" s="5" t="s">
        <v>272</v>
      </c>
      <c r="C14" s="24">
        <v>-8000</v>
      </c>
      <c r="D14" s="11">
        <v>-4465.1499999999996</v>
      </c>
      <c r="E14" s="11">
        <v>-6697.7250000000004</v>
      </c>
      <c r="F14" s="16">
        <v>-5000</v>
      </c>
      <c r="G14" s="11">
        <v>-1762.28</v>
      </c>
      <c r="H14" s="7"/>
      <c r="I14" s="11">
        <v>-14615.49</v>
      </c>
      <c r="J14" s="11">
        <v>-22575.57</v>
      </c>
      <c r="K14" s="11">
        <v>-42101.69</v>
      </c>
      <c r="L14" s="8">
        <v>0</v>
      </c>
      <c r="M14" s="7"/>
    </row>
    <row r="15" spans="1:13">
      <c r="A15" s="4" t="s">
        <v>273</v>
      </c>
      <c r="B15" s="5" t="s">
        <v>274</v>
      </c>
      <c r="C15" s="24">
        <v>-1000</v>
      </c>
      <c r="D15" s="11">
        <v>-314.24</v>
      </c>
      <c r="E15" s="11">
        <v>-471.36</v>
      </c>
      <c r="F15" s="16">
        <v>-1000</v>
      </c>
      <c r="G15" s="11">
        <v>-253.33</v>
      </c>
      <c r="H15" s="7"/>
      <c r="I15" s="11">
        <v>-505.24</v>
      </c>
      <c r="J15" s="11">
        <v>-9385</v>
      </c>
      <c r="K15" s="11">
        <v>-45839.75</v>
      </c>
      <c r="L15" s="8">
        <v>0</v>
      </c>
      <c r="M15" s="7"/>
    </row>
    <row r="16" spans="1:13">
      <c r="A16" s="4" t="s">
        <v>275</v>
      </c>
      <c r="B16" s="5" t="s">
        <v>276</v>
      </c>
      <c r="C16" s="24">
        <v>-5000</v>
      </c>
      <c r="D16" s="11">
        <v>-1396.82</v>
      </c>
      <c r="E16" s="11">
        <v>-2095.23</v>
      </c>
      <c r="F16" s="16">
        <v>-500</v>
      </c>
      <c r="G16" s="11">
        <v>-361.59</v>
      </c>
      <c r="H16" s="7"/>
      <c r="I16" s="7"/>
      <c r="J16" s="11">
        <v>-5460.9</v>
      </c>
      <c r="K16" s="7"/>
      <c r="L16" s="8">
        <v>0</v>
      </c>
      <c r="M16" s="7"/>
    </row>
    <row r="17" spans="1:13">
      <c r="A17" s="4" t="s">
        <v>277</v>
      </c>
      <c r="B17" s="5" t="s">
        <v>278</v>
      </c>
      <c r="C17" s="24">
        <v>-30000</v>
      </c>
      <c r="D17" s="11">
        <v>-14962.44</v>
      </c>
      <c r="E17" s="11">
        <v>-22443.66</v>
      </c>
      <c r="F17" s="16">
        <v>-30000</v>
      </c>
      <c r="G17" s="11">
        <v>-12302.51</v>
      </c>
      <c r="H17" s="11">
        <v>-10030.5</v>
      </c>
      <c r="I17" s="11">
        <v>-24935</v>
      </c>
      <c r="J17" s="11">
        <v>-36458.42</v>
      </c>
      <c r="K17" s="11">
        <v>-26500</v>
      </c>
      <c r="L17" s="8">
        <v>0</v>
      </c>
      <c r="M17" s="7"/>
    </row>
    <row r="18" spans="1:13">
      <c r="A18" s="4" t="s">
        <v>279</v>
      </c>
      <c r="B18" s="5" t="s">
        <v>280</v>
      </c>
      <c r="C18" s="24">
        <v>-10000</v>
      </c>
      <c r="D18" s="11">
        <v>-5649</v>
      </c>
      <c r="E18" s="11">
        <v>-8473.5</v>
      </c>
      <c r="F18" s="16">
        <v>-4000</v>
      </c>
      <c r="G18" s="11">
        <v>-776.7</v>
      </c>
      <c r="H18" s="7"/>
      <c r="I18" s="11">
        <v>-3674.58</v>
      </c>
      <c r="J18" s="11">
        <v>-4721.71</v>
      </c>
      <c r="K18" s="11">
        <v>-4694.4799999999996</v>
      </c>
      <c r="L18" s="8">
        <v>0</v>
      </c>
      <c r="M18" s="7"/>
    </row>
    <row r="19" spans="1:13">
      <c r="A19" s="4" t="s">
        <v>281</v>
      </c>
      <c r="B19" s="5" t="s">
        <v>282</v>
      </c>
      <c r="C19" s="24">
        <v>-2000</v>
      </c>
      <c r="D19" s="11">
        <v>-1103.3399999999999</v>
      </c>
      <c r="E19" s="11">
        <v>-1655.01</v>
      </c>
      <c r="F19" s="16">
        <v>-1500</v>
      </c>
      <c r="G19" s="11">
        <v>-651.58000000000004</v>
      </c>
      <c r="H19" s="11">
        <v>-22834.67</v>
      </c>
      <c r="I19" s="11">
        <v>-10077.5</v>
      </c>
      <c r="J19" s="11">
        <v>-12886.53</v>
      </c>
      <c r="K19" s="11">
        <v>-33253.32</v>
      </c>
      <c r="L19" s="8">
        <v>0</v>
      </c>
      <c r="M19" s="7"/>
    </row>
    <row r="20" spans="1:13">
      <c r="A20" s="4" t="s">
        <v>283</v>
      </c>
      <c r="B20" s="5" t="s">
        <v>284</v>
      </c>
      <c r="C20" s="24">
        <v>-10000</v>
      </c>
      <c r="D20" s="11">
        <v>-5149.97</v>
      </c>
      <c r="E20" s="11">
        <v>-7724.9549999999999</v>
      </c>
      <c r="F20" s="16">
        <v>-10000</v>
      </c>
      <c r="G20" s="11">
        <v>-3554.29</v>
      </c>
      <c r="H20" s="11">
        <v>-6512.07</v>
      </c>
      <c r="I20" s="11">
        <v>-52056.72</v>
      </c>
      <c r="J20" s="11">
        <v>-55158.33</v>
      </c>
      <c r="K20" s="11">
        <v>-48403.75</v>
      </c>
      <c r="L20" s="8">
        <v>0</v>
      </c>
      <c r="M20" s="7"/>
    </row>
    <row r="21" spans="1:13">
      <c r="A21" s="4" t="s">
        <v>285</v>
      </c>
      <c r="B21" s="5" t="s">
        <v>286</v>
      </c>
      <c r="C21" s="24">
        <v>-60000</v>
      </c>
      <c r="D21" s="11">
        <v>-36103.83</v>
      </c>
      <c r="E21" s="11">
        <v>-54155.745000000003</v>
      </c>
      <c r="F21" s="16">
        <v>-40000</v>
      </c>
      <c r="G21" s="11">
        <v>-27715.47</v>
      </c>
      <c r="H21" s="7"/>
      <c r="I21" s="7"/>
      <c r="J21" s="7"/>
      <c r="K21" s="7"/>
      <c r="L21" s="8">
        <v>0</v>
      </c>
      <c r="M21" s="7"/>
    </row>
    <row r="22" spans="1:13">
      <c r="A22" s="4" t="s">
        <v>287</v>
      </c>
      <c r="B22" s="5" t="s">
        <v>288</v>
      </c>
      <c r="C22" s="24">
        <v>-1000</v>
      </c>
      <c r="D22" s="11">
        <v>-177.81</v>
      </c>
      <c r="E22" s="11">
        <v>-266.71499999999997</v>
      </c>
      <c r="F22" s="16">
        <v>-1000</v>
      </c>
      <c r="G22" s="11">
        <v>-165.42</v>
      </c>
      <c r="H22" s="11">
        <v>-8027.1</v>
      </c>
      <c r="I22" s="11">
        <v>-1531.86</v>
      </c>
      <c r="J22" s="11">
        <v>-1968.38</v>
      </c>
      <c r="K22" s="11">
        <v>-170.08</v>
      </c>
      <c r="L22" s="8">
        <v>0</v>
      </c>
      <c r="M22" s="7"/>
    </row>
    <row r="23" spans="1:13">
      <c r="A23" s="4" t="s">
        <v>289</v>
      </c>
      <c r="B23" s="5" t="s">
        <v>290</v>
      </c>
      <c r="C23" s="24">
        <v>-40000</v>
      </c>
      <c r="D23" s="11">
        <v>-18440.72</v>
      </c>
      <c r="E23" s="11">
        <v>-27661.08</v>
      </c>
      <c r="F23" s="16">
        <v>-40000</v>
      </c>
      <c r="G23" s="11">
        <v>-29813.77</v>
      </c>
      <c r="H23" s="7"/>
      <c r="I23" s="11">
        <v>-19126.87</v>
      </c>
      <c r="J23" s="11">
        <v>-24082.639999999999</v>
      </c>
      <c r="K23" s="11">
        <v>-29722.37</v>
      </c>
      <c r="L23" s="8">
        <v>0</v>
      </c>
      <c r="M23" s="7"/>
    </row>
    <row r="24" spans="1:13">
      <c r="A24" s="4" t="s">
        <v>291</v>
      </c>
      <c r="B24" s="5" t="s">
        <v>292</v>
      </c>
      <c r="C24" s="24">
        <v>-40000</v>
      </c>
      <c r="D24" s="11">
        <v>-25971.68</v>
      </c>
      <c r="E24" s="11">
        <v>-38957.519999999997</v>
      </c>
      <c r="F24" s="16">
        <v>-5000</v>
      </c>
      <c r="G24" s="11">
        <v>-8487.83</v>
      </c>
      <c r="H24" s="11">
        <v>-696.81</v>
      </c>
      <c r="I24" s="7"/>
      <c r="J24" s="7"/>
      <c r="K24" s="7"/>
      <c r="L24" s="8">
        <v>0</v>
      </c>
      <c r="M24" s="7"/>
    </row>
    <row r="25" spans="1:13">
      <c r="A25" s="4" t="s">
        <v>293</v>
      </c>
      <c r="B25" s="5" t="s">
        <v>294</v>
      </c>
      <c r="C25" s="7"/>
      <c r="D25" s="7"/>
      <c r="E25" s="11"/>
      <c r="F25" s="7"/>
      <c r="G25" s="7"/>
      <c r="H25" s="7"/>
      <c r="I25" s="11">
        <v>-20037.5</v>
      </c>
      <c r="J25" s="11">
        <v>-10825.5</v>
      </c>
      <c r="K25" s="11">
        <v>-3999</v>
      </c>
      <c r="L25" s="8">
        <v>0</v>
      </c>
      <c r="M25" s="7"/>
    </row>
    <row r="26" spans="1:13">
      <c r="A26" s="4" t="s">
        <v>295</v>
      </c>
      <c r="B26" s="5" t="s">
        <v>296</v>
      </c>
      <c r="C26" s="7"/>
      <c r="D26" s="7"/>
      <c r="E26" s="11"/>
      <c r="F26" s="7"/>
      <c r="G26" s="7"/>
      <c r="H26" s="11"/>
      <c r="I26" s="11">
        <v>-4500</v>
      </c>
      <c r="J26" s="11">
        <v>-4550</v>
      </c>
      <c r="K26" s="11">
        <v>-9700</v>
      </c>
      <c r="L26" s="8">
        <v>0</v>
      </c>
      <c r="M26" s="7"/>
    </row>
    <row r="27" spans="1:13">
      <c r="A27" s="4" t="s">
        <v>297</v>
      </c>
      <c r="B27" s="5" t="s">
        <v>298</v>
      </c>
      <c r="C27" s="7"/>
      <c r="D27" s="7"/>
      <c r="E27" s="11"/>
      <c r="F27" s="7"/>
      <c r="G27" s="7"/>
      <c r="H27" s="7"/>
      <c r="I27" s="7"/>
      <c r="J27" s="7"/>
      <c r="K27" s="11">
        <v>-1500</v>
      </c>
      <c r="L27" s="8">
        <v>0</v>
      </c>
      <c r="M27" s="7"/>
    </row>
    <row r="28" spans="1:13">
      <c r="A28" s="4" t="s">
        <v>299</v>
      </c>
      <c r="B28" s="5" t="s">
        <v>300</v>
      </c>
      <c r="C28" s="7"/>
      <c r="D28" s="7"/>
      <c r="E28" s="11"/>
      <c r="F28" s="7"/>
      <c r="G28" s="7"/>
      <c r="H28" s="11">
        <v>870.1</v>
      </c>
      <c r="I28" s="11">
        <v>-39375</v>
      </c>
      <c r="J28" s="11">
        <v>-45712.84</v>
      </c>
      <c r="K28" s="11">
        <v>-60361.09</v>
      </c>
      <c r="L28" s="8">
        <v>0</v>
      </c>
      <c r="M28" s="7"/>
    </row>
    <row r="29" spans="1:13">
      <c r="A29" s="4" t="s">
        <v>301</v>
      </c>
      <c r="B29" s="5" t="s">
        <v>302</v>
      </c>
      <c r="C29" s="24">
        <v>10000</v>
      </c>
      <c r="D29" s="11">
        <v>4508.32</v>
      </c>
      <c r="E29" s="11">
        <v>6762.48</v>
      </c>
      <c r="F29" s="7">
        <v>10000</v>
      </c>
      <c r="G29" s="11">
        <v>3179.66</v>
      </c>
      <c r="H29" s="11">
        <v>-3593.17</v>
      </c>
      <c r="I29" s="11">
        <v>24081.65</v>
      </c>
      <c r="J29" s="11">
        <v>33762.559999999998</v>
      </c>
      <c r="K29" s="11">
        <v>40042.31</v>
      </c>
      <c r="L29" s="8">
        <v>0</v>
      </c>
      <c r="M29" s="7"/>
    </row>
    <row r="30" spans="1:13">
      <c r="A30" s="4" t="s">
        <v>303</v>
      </c>
      <c r="B30" s="5" t="s">
        <v>304</v>
      </c>
      <c r="C30" s="24">
        <v>25000</v>
      </c>
      <c r="D30" s="11">
        <v>14949.79</v>
      </c>
      <c r="E30" s="11">
        <v>22424.685000000001</v>
      </c>
      <c r="F30" s="7">
        <v>25000</v>
      </c>
      <c r="G30" s="11">
        <v>25782.240000000002</v>
      </c>
      <c r="H30" s="11">
        <v>29037.48</v>
      </c>
      <c r="I30" s="11">
        <v>76750.649999999994</v>
      </c>
      <c r="J30" s="11">
        <v>73440.399999999994</v>
      </c>
      <c r="K30" s="11">
        <v>75684.399999999994</v>
      </c>
      <c r="L30" s="8">
        <v>0</v>
      </c>
      <c r="M30" s="7"/>
    </row>
    <row r="31" spans="1:13">
      <c r="A31" s="4" t="s">
        <v>305</v>
      </c>
      <c r="B31" s="5" t="s">
        <v>306</v>
      </c>
      <c r="C31" s="24">
        <v>50000</v>
      </c>
      <c r="D31" s="11">
        <v>24592.25</v>
      </c>
      <c r="E31" s="11">
        <v>36888.375</v>
      </c>
      <c r="F31" s="7">
        <v>40000</v>
      </c>
      <c r="G31" s="11">
        <v>32192.34</v>
      </c>
      <c r="H31" s="11">
        <v>4216.0600000000004</v>
      </c>
      <c r="I31" s="11">
        <v>83698.399999999994</v>
      </c>
      <c r="J31" s="11">
        <v>166592.54999999999</v>
      </c>
      <c r="K31" s="11">
        <v>125105.49</v>
      </c>
      <c r="L31" s="8">
        <v>0</v>
      </c>
      <c r="M31" s="7"/>
    </row>
    <row r="32" spans="1:13">
      <c r="A32" s="4" t="s">
        <v>307</v>
      </c>
      <c r="B32" s="5" t="s">
        <v>308</v>
      </c>
      <c r="C32" s="7">
        <v>500</v>
      </c>
      <c r="D32" s="7"/>
      <c r="E32" s="11"/>
      <c r="F32" s="7">
        <v>500</v>
      </c>
      <c r="G32" s="11">
        <v>308.82</v>
      </c>
      <c r="H32" s="11">
        <v>-960.81</v>
      </c>
      <c r="I32" s="11">
        <v>217.72</v>
      </c>
      <c r="J32" s="11">
        <v>595.12</v>
      </c>
      <c r="K32" s="11">
        <v>3228.45</v>
      </c>
      <c r="L32" s="8">
        <v>0</v>
      </c>
      <c r="M32" s="7"/>
    </row>
    <row r="33" spans="1:13">
      <c r="A33" s="4" t="s">
        <v>309</v>
      </c>
      <c r="B33" s="5" t="s">
        <v>310</v>
      </c>
      <c r="C33" s="24">
        <v>40000</v>
      </c>
      <c r="D33" s="11">
        <v>23731.93</v>
      </c>
      <c r="E33" s="11">
        <v>35597.894999999997</v>
      </c>
      <c r="F33" s="7">
        <v>20000</v>
      </c>
      <c r="G33" s="11">
        <v>16895.12</v>
      </c>
      <c r="H33" s="11">
        <v>10848.68</v>
      </c>
      <c r="I33" s="11">
        <v>23846.83</v>
      </c>
      <c r="J33" s="11">
        <v>40737.49</v>
      </c>
      <c r="K33" s="11">
        <v>23345.42</v>
      </c>
      <c r="L33" s="8">
        <v>0</v>
      </c>
      <c r="M33" s="7"/>
    </row>
    <row r="34" spans="1:13">
      <c r="A34" s="4" t="s">
        <v>311</v>
      </c>
      <c r="B34" s="5" t="s">
        <v>312</v>
      </c>
      <c r="C34" s="7"/>
      <c r="D34" s="7"/>
      <c r="E34" s="11"/>
      <c r="F34" s="7"/>
      <c r="G34" s="7"/>
      <c r="H34" s="7"/>
      <c r="I34" s="11">
        <v>7609</v>
      </c>
      <c r="J34" s="11">
        <v>7996</v>
      </c>
      <c r="K34" s="7"/>
      <c r="L34" s="8">
        <v>0</v>
      </c>
      <c r="M34" s="7"/>
    </row>
    <row r="35" spans="1:13">
      <c r="A35" s="4" t="s">
        <v>313</v>
      </c>
      <c r="B35" s="5" t="s">
        <v>314</v>
      </c>
      <c r="C35" s="7"/>
      <c r="D35" s="7"/>
      <c r="E35" s="11"/>
      <c r="F35" s="7"/>
      <c r="G35" s="7"/>
      <c r="H35" s="7"/>
      <c r="I35" s="11">
        <v>42989</v>
      </c>
      <c r="J35" s="11">
        <v>39989</v>
      </c>
      <c r="K35" s="11">
        <v>39727.75</v>
      </c>
      <c r="L35" s="8">
        <v>0</v>
      </c>
      <c r="M35" s="7"/>
    </row>
    <row r="36" spans="1:13">
      <c r="A36" s="4" t="s">
        <v>315</v>
      </c>
      <c r="B36" s="5" t="s">
        <v>316</v>
      </c>
      <c r="C36" s="24">
        <v>5000</v>
      </c>
      <c r="D36" s="11">
        <v>2857.52</v>
      </c>
      <c r="E36" s="11">
        <v>4286.28</v>
      </c>
      <c r="F36" s="7">
        <v>5000</v>
      </c>
      <c r="G36" s="11">
        <v>4032.98</v>
      </c>
      <c r="H36" s="11">
        <v>151.65</v>
      </c>
      <c r="I36" s="11">
        <v>7763.13</v>
      </c>
      <c r="J36" s="11">
        <v>4292.24</v>
      </c>
      <c r="K36" s="11">
        <v>3165.69</v>
      </c>
      <c r="L36" s="8">
        <v>0</v>
      </c>
      <c r="M36" s="7"/>
    </row>
    <row r="37" spans="1:13">
      <c r="A37" s="4" t="s">
        <v>317</v>
      </c>
      <c r="B37" s="5" t="s">
        <v>318</v>
      </c>
      <c r="C37" s="24">
        <v>1500</v>
      </c>
      <c r="D37" s="11">
        <v>743.6</v>
      </c>
      <c r="E37" s="11">
        <v>1115.4000000000001</v>
      </c>
      <c r="F37" s="7">
        <v>2000</v>
      </c>
      <c r="G37" s="11">
        <v>2287.6</v>
      </c>
      <c r="H37" s="11">
        <v>2853</v>
      </c>
      <c r="I37" s="11">
        <v>3765</v>
      </c>
      <c r="J37" s="11">
        <v>3517.6</v>
      </c>
      <c r="K37" s="11">
        <v>4637.93</v>
      </c>
      <c r="L37" s="8">
        <v>0</v>
      </c>
      <c r="M37" s="7"/>
    </row>
    <row r="38" spans="1:13">
      <c r="A38" s="4" t="s">
        <v>319</v>
      </c>
      <c r="B38" s="5" t="s">
        <v>320</v>
      </c>
      <c r="C38" s="24">
        <v>3000</v>
      </c>
      <c r="D38" s="11">
        <v>1342.72</v>
      </c>
      <c r="E38" s="11">
        <v>2014.08</v>
      </c>
      <c r="F38" s="7">
        <v>3000</v>
      </c>
      <c r="G38" s="11">
        <v>7345</v>
      </c>
      <c r="H38" s="11">
        <v>1571.67</v>
      </c>
      <c r="I38" s="11">
        <v>4008.51</v>
      </c>
      <c r="J38" s="11">
        <v>5376.07</v>
      </c>
      <c r="K38" s="11">
        <v>3615.77</v>
      </c>
      <c r="L38" s="8">
        <v>0</v>
      </c>
      <c r="M38" s="7"/>
    </row>
    <row r="39" spans="1:13">
      <c r="A39" s="4" t="s">
        <v>321</v>
      </c>
      <c r="B39" s="5" t="s">
        <v>322</v>
      </c>
      <c r="C39" s="24">
        <v>1000</v>
      </c>
      <c r="D39" s="11">
        <v>50</v>
      </c>
      <c r="E39" s="11">
        <v>75</v>
      </c>
      <c r="F39" s="7">
        <v>1000</v>
      </c>
      <c r="G39" s="7"/>
      <c r="H39" s="7"/>
      <c r="I39" s="7"/>
      <c r="J39" s="11">
        <v>540.98</v>
      </c>
      <c r="K39" s="7"/>
      <c r="L39" s="8">
        <v>0</v>
      </c>
      <c r="M39" s="7"/>
    </row>
    <row r="40" spans="1:13">
      <c r="A40" s="4" t="s">
        <v>323</v>
      </c>
      <c r="B40" s="5" t="s">
        <v>324</v>
      </c>
      <c r="C40" s="24">
        <v>7000</v>
      </c>
      <c r="D40" s="11">
        <v>5308.74</v>
      </c>
      <c r="E40" s="11">
        <v>7963.11</v>
      </c>
      <c r="F40" s="7">
        <v>7000</v>
      </c>
      <c r="G40" s="11">
        <v>5400</v>
      </c>
      <c r="H40" s="11">
        <v>6300</v>
      </c>
      <c r="I40" s="11">
        <v>7186.25</v>
      </c>
      <c r="J40" s="11">
        <v>6617</v>
      </c>
      <c r="K40" s="7"/>
      <c r="L40" s="8">
        <v>0</v>
      </c>
      <c r="M40" s="7"/>
    </row>
    <row r="41" spans="1:13">
      <c r="A41" s="4" t="s">
        <v>325</v>
      </c>
      <c r="B41" s="5" t="s">
        <v>326</v>
      </c>
      <c r="C41" s="7">
        <v>500</v>
      </c>
      <c r="D41" s="11">
        <v>128.22999999999999</v>
      </c>
      <c r="E41" s="11">
        <v>192.345</v>
      </c>
      <c r="F41" s="7">
        <v>500</v>
      </c>
      <c r="G41" s="11">
        <v>134.99</v>
      </c>
      <c r="H41" s="7"/>
      <c r="I41" s="7"/>
      <c r="J41" s="11">
        <v>411.4</v>
      </c>
      <c r="K41" s="11">
        <v>868.77</v>
      </c>
      <c r="L41" s="8">
        <v>0</v>
      </c>
      <c r="M41" s="7"/>
    </row>
    <row r="42" spans="1:13">
      <c r="A42" s="4" t="s">
        <v>327</v>
      </c>
      <c r="B42" s="5" t="s">
        <v>328</v>
      </c>
      <c r="C42" s="24">
        <v>2500</v>
      </c>
      <c r="D42" s="11">
        <v>1499.54</v>
      </c>
      <c r="E42" s="11">
        <v>2249.31</v>
      </c>
      <c r="F42" s="7">
        <v>2500</v>
      </c>
      <c r="G42" s="11">
        <v>1035.51</v>
      </c>
      <c r="H42" s="11">
        <v>3385.8</v>
      </c>
      <c r="I42" s="11">
        <v>2055</v>
      </c>
      <c r="J42" s="11">
        <v>3083.35</v>
      </c>
      <c r="K42" s="11">
        <v>9948.4599999999991</v>
      </c>
      <c r="L42" s="8">
        <v>0</v>
      </c>
      <c r="M42" s="7"/>
    </row>
    <row r="43" spans="1:13">
      <c r="A43" s="4" t="s">
        <v>329</v>
      </c>
      <c r="B43" s="5" t="s">
        <v>330</v>
      </c>
      <c r="C43" s="7">
        <v>200</v>
      </c>
      <c r="D43" s="7"/>
      <c r="E43" s="11"/>
      <c r="F43" s="7">
        <v>200</v>
      </c>
      <c r="G43" s="7"/>
      <c r="H43" s="7"/>
      <c r="I43" s="11">
        <v>139.38999999999999</v>
      </c>
      <c r="J43" s="11">
        <v>-20</v>
      </c>
      <c r="K43" s="11">
        <v>382.28</v>
      </c>
      <c r="L43" s="8">
        <v>0</v>
      </c>
      <c r="M43" s="7"/>
    </row>
    <row r="44" spans="1:13">
      <c r="A44" s="4" t="s">
        <v>331</v>
      </c>
      <c r="B44" s="5" t="s">
        <v>332</v>
      </c>
      <c r="C44" s="24">
        <f>E44*1.05</f>
        <v>212603.81625000003</v>
      </c>
      <c r="D44" s="11">
        <v>134986.54999999999</v>
      </c>
      <c r="E44" s="11">
        <v>202479.82500000001</v>
      </c>
      <c r="F44" s="7">
        <v>200000</v>
      </c>
      <c r="G44" s="11">
        <v>178117.7</v>
      </c>
      <c r="H44" s="11">
        <v>177044.68</v>
      </c>
      <c r="I44" s="11">
        <v>293223.94</v>
      </c>
      <c r="J44" s="11">
        <v>349569.67</v>
      </c>
      <c r="K44" s="11">
        <v>349509.1</v>
      </c>
      <c r="L44" s="8">
        <v>0</v>
      </c>
      <c r="M44" s="7"/>
    </row>
    <row r="45" spans="1:13">
      <c r="A45" s="4" t="s">
        <v>333</v>
      </c>
      <c r="B45" s="5" t="s">
        <v>334</v>
      </c>
      <c r="C45" s="7"/>
      <c r="D45" s="7"/>
      <c r="E45" s="11"/>
      <c r="F45" s="7"/>
      <c r="G45" s="11">
        <v>-28415.79</v>
      </c>
      <c r="H45" s="11">
        <v>-98722.207999999999</v>
      </c>
      <c r="I45" s="11">
        <v>-13983.94</v>
      </c>
      <c r="J45" s="7"/>
      <c r="K45" s="7"/>
      <c r="L45" s="8">
        <v>0</v>
      </c>
      <c r="M45" s="7"/>
    </row>
    <row r="46" spans="1:13">
      <c r="A46" s="4" t="s">
        <v>335</v>
      </c>
      <c r="B46" s="5" t="s">
        <v>336</v>
      </c>
      <c r="C46" s="24">
        <v>20000</v>
      </c>
      <c r="D46" s="11">
        <v>11350.31</v>
      </c>
      <c r="E46" s="11">
        <v>17025.465</v>
      </c>
      <c r="F46" s="7">
        <v>15000</v>
      </c>
      <c r="G46" s="11">
        <v>13815.08</v>
      </c>
      <c r="H46" s="11">
        <v>14084.32</v>
      </c>
      <c r="I46" s="11">
        <v>23345.65</v>
      </c>
      <c r="J46" s="11">
        <v>27987.96</v>
      </c>
      <c r="K46" s="11">
        <v>27399.66</v>
      </c>
      <c r="L46" s="8">
        <v>0</v>
      </c>
      <c r="M46" s="7"/>
    </row>
    <row r="47" spans="1:13">
      <c r="A47" s="4" t="s">
        <v>337</v>
      </c>
      <c r="B47" s="5" t="s">
        <v>338</v>
      </c>
      <c r="C47" s="24">
        <v>1500</v>
      </c>
      <c r="D47" s="11">
        <v>810.99</v>
      </c>
      <c r="E47" s="11">
        <v>1216.4849999999999</v>
      </c>
      <c r="F47" s="7">
        <v>1500</v>
      </c>
      <c r="G47" s="11">
        <v>658.96</v>
      </c>
      <c r="H47" s="11">
        <v>652.16</v>
      </c>
      <c r="I47" s="11">
        <v>2826.05</v>
      </c>
      <c r="J47" s="11">
        <v>4446.58</v>
      </c>
      <c r="K47" s="11">
        <v>4696.3500000000004</v>
      </c>
      <c r="L47" s="8">
        <v>0</v>
      </c>
      <c r="M47" s="7"/>
    </row>
    <row r="48" spans="1:13">
      <c r="A48" s="4" t="s">
        <v>339</v>
      </c>
      <c r="B48" s="5" t="s">
        <v>340</v>
      </c>
      <c r="C48" s="7"/>
      <c r="D48" s="11">
        <v>-0.02</v>
      </c>
      <c r="E48" s="11">
        <v>-0.03</v>
      </c>
      <c r="F48" s="7"/>
      <c r="G48" s="11">
        <v>-46.5</v>
      </c>
      <c r="H48" s="11">
        <v>-4165.75</v>
      </c>
      <c r="I48" s="11">
        <v>-69.42</v>
      </c>
      <c r="J48" s="11">
        <v>531.78</v>
      </c>
      <c r="K48" s="11">
        <v>-286.81</v>
      </c>
      <c r="L48" s="8">
        <v>0</v>
      </c>
      <c r="M48" s="7"/>
    </row>
    <row r="49" spans="1:13">
      <c r="A49" s="4" t="s">
        <v>341</v>
      </c>
      <c r="B49" s="5" t="s">
        <v>342</v>
      </c>
      <c r="C49" s="7"/>
      <c r="D49" s="7"/>
      <c r="E49" s="11"/>
      <c r="F49" s="7"/>
      <c r="G49" s="7"/>
      <c r="H49" s="7"/>
      <c r="I49" s="7"/>
      <c r="J49" s="11">
        <v>12980.31</v>
      </c>
      <c r="K49" s="11">
        <v>27661.39</v>
      </c>
      <c r="L49" s="8">
        <v>0</v>
      </c>
      <c r="M49" s="7"/>
    </row>
    <row r="50" spans="1:13">
      <c r="A50" s="4" t="s">
        <v>343</v>
      </c>
      <c r="B50" s="5" t="s">
        <v>344</v>
      </c>
      <c r="C50" s="24">
        <v>7000</v>
      </c>
      <c r="D50" s="11">
        <v>4608.28</v>
      </c>
      <c r="E50" s="11">
        <v>6912.42</v>
      </c>
      <c r="F50" s="7">
        <v>7000</v>
      </c>
      <c r="G50" s="11">
        <v>12366.97</v>
      </c>
      <c r="H50" s="11">
        <v>9456.65</v>
      </c>
      <c r="I50" s="11">
        <v>7472.98</v>
      </c>
      <c r="J50" s="11">
        <v>7827.77</v>
      </c>
      <c r="K50" s="11">
        <v>6285.99</v>
      </c>
      <c r="L50" s="8">
        <v>0</v>
      </c>
      <c r="M50" s="7"/>
    </row>
    <row r="51" spans="1:13">
      <c r="A51" s="4" t="s">
        <v>345</v>
      </c>
      <c r="B51" s="5" t="s">
        <v>346</v>
      </c>
      <c r="C51" s="24">
        <v>3000</v>
      </c>
      <c r="D51" s="11">
        <v>1201.1400000000001</v>
      </c>
      <c r="E51" s="11">
        <v>1801.71</v>
      </c>
      <c r="F51" s="7">
        <v>4000</v>
      </c>
      <c r="G51" s="11">
        <v>2948.96</v>
      </c>
      <c r="H51" s="11">
        <v>1510.41</v>
      </c>
      <c r="I51" s="11">
        <v>7266.64</v>
      </c>
      <c r="J51" s="11">
        <v>9960.33</v>
      </c>
      <c r="K51" s="11">
        <v>8665.9699999999993</v>
      </c>
      <c r="L51" s="8">
        <v>0</v>
      </c>
      <c r="M51" s="7"/>
    </row>
    <row r="52" spans="1:13">
      <c r="A52" s="4"/>
      <c r="B52" s="5"/>
      <c r="C52" s="12"/>
      <c r="D52" s="12"/>
      <c r="E52" s="12"/>
      <c r="F52" s="7"/>
      <c r="G52" s="12"/>
      <c r="H52" s="12"/>
      <c r="I52" s="12"/>
      <c r="J52" s="12"/>
      <c r="K52" s="12"/>
      <c r="L52" s="12"/>
      <c r="M52" s="7"/>
    </row>
    <row r="53" spans="1:13">
      <c r="A53" s="4"/>
      <c r="B53" s="5" t="s">
        <v>36</v>
      </c>
      <c r="C53" s="24">
        <f>SUM(C9:C51)</f>
        <v>39303.816250000033</v>
      </c>
      <c r="D53" s="7">
        <f t="shared" ref="D53:K53" si="0">SUM(D9:D51)</f>
        <v>78625.749999999985</v>
      </c>
      <c r="E53" s="7">
        <f t="shared" si="0"/>
        <v>117938.62500000001</v>
      </c>
      <c r="F53" s="41">
        <f t="shared" si="0"/>
        <v>52200</v>
      </c>
      <c r="G53" s="7">
        <f t="shared" si="0"/>
        <v>160175.74999999997</v>
      </c>
      <c r="H53" s="7">
        <f t="shared" si="0"/>
        <v>83649.361999999994</v>
      </c>
      <c r="I53" s="7">
        <f t="shared" si="0"/>
        <v>198692.55000000016</v>
      </c>
      <c r="J53" s="7">
        <f t="shared" si="0"/>
        <v>220684.63999999975</v>
      </c>
      <c r="K53" s="7">
        <f t="shared" si="0"/>
        <v>34165.030000000275</v>
      </c>
      <c r="L53" s="8">
        <v>0</v>
      </c>
      <c r="M53" s="7"/>
    </row>
    <row r="54" spans="1:13">
      <c r="A54" s="9"/>
      <c r="B54" s="9"/>
      <c r="C54" s="10"/>
      <c r="D54" s="10"/>
      <c r="E54" s="10"/>
      <c r="F54" s="7"/>
      <c r="G54" s="10"/>
      <c r="H54" s="10"/>
      <c r="I54" s="10"/>
      <c r="J54" s="10"/>
      <c r="K54" s="10"/>
      <c r="L54" s="10"/>
      <c r="M54" s="7"/>
    </row>
    <row r="55" spans="1:13">
      <c r="A55" s="5"/>
      <c r="B55" s="5"/>
      <c r="C55" s="7"/>
      <c r="D55" s="7"/>
      <c r="E55" s="7"/>
      <c r="F55" s="10"/>
      <c r="G55" s="7"/>
      <c r="H55" s="7"/>
      <c r="I55" s="7"/>
      <c r="J55" s="7"/>
      <c r="K55" s="7"/>
      <c r="L55" s="7"/>
      <c r="M55" s="7"/>
    </row>
    <row r="56" spans="1:13">
      <c r="A56" s="5"/>
      <c r="B56" s="5"/>
      <c r="C56" s="7"/>
      <c r="D56" s="7"/>
      <c r="E56" s="7"/>
      <c r="F56" s="7"/>
      <c r="G56" s="7"/>
      <c r="H56" s="7"/>
      <c r="I56" s="7"/>
      <c r="J56" s="7"/>
      <c r="K56" s="7"/>
      <c r="L56" s="7"/>
      <c r="M56" s="7"/>
    </row>
    <row r="57" spans="1:13">
      <c r="A57" s="5"/>
      <c r="B57" s="5"/>
      <c r="C57" s="7"/>
      <c r="D57" s="7"/>
      <c r="E57" s="7"/>
      <c r="F57" s="7"/>
      <c r="G57" s="7"/>
      <c r="H57" s="7"/>
      <c r="I57" s="7"/>
      <c r="J57" s="7"/>
      <c r="K57" s="7"/>
      <c r="L57" s="7"/>
      <c r="M57" s="7"/>
    </row>
    <row r="58" spans="1:13">
      <c r="A58" s="5"/>
      <c r="B58" s="5"/>
      <c r="C58" s="7"/>
      <c r="D58" s="7"/>
      <c r="E58" s="7"/>
      <c r="F58" s="7"/>
      <c r="G58" s="7"/>
      <c r="H58" s="7"/>
      <c r="I58" s="7"/>
      <c r="J58" s="7"/>
      <c r="K58" s="7"/>
      <c r="L58" s="7"/>
      <c r="M58" s="12"/>
    </row>
    <row r="59" spans="1:13">
      <c r="A59" s="5"/>
      <c r="B59" s="5"/>
      <c r="C59" s="7"/>
      <c r="D59" s="7"/>
      <c r="E59" s="7"/>
      <c r="F59" s="7"/>
      <c r="G59" s="7"/>
      <c r="H59" s="7"/>
      <c r="I59" s="7"/>
      <c r="J59" s="7"/>
      <c r="K59" s="7"/>
      <c r="L59" s="7"/>
      <c r="M59" s="7"/>
    </row>
    <row r="60" spans="1:13">
      <c r="A60" s="5"/>
      <c r="B60" s="5"/>
      <c r="C60" s="7"/>
      <c r="D60" s="7"/>
      <c r="E60" s="7"/>
      <c r="F60" s="7"/>
      <c r="G60" s="7"/>
      <c r="H60" s="7"/>
      <c r="I60" s="7"/>
      <c r="J60" s="7"/>
      <c r="K60" s="7"/>
      <c r="L60" s="7"/>
      <c r="M60" s="10"/>
    </row>
    <row r="61" spans="1:13">
      <c r="A61" s="5"/>
      <c r="B61" s="5"/>
      <c r="C61" s="7"/>
      <c r="D61" s="7"/>
      <c r="E61" s="7"/>
      <c r="F61" s="7"/>
      <c r="G61" s="7"/>
      <c r="H61" s="7"/>
      <c r="I61" s="7"/>
      <c r="J61" s="7"/>
      <c r="K61" s="7"/>
      <c r="L61" s="7"/>
      <c r="M61" s="7"/>
    </row>
    <row r="62" spans="1:13">
      <c r="A62" s="5"/>
      <c r="B62" s="5"/>
      <c r="C62" s="7"/>
      <c r="D62" s="7"/>
      <c r="E62" s="7"/>
      <c r="F62" s="7"/>
      <c r="G62" s="7"/>
      <c r="H62" s="7"/>
      <c r="I62" s="7"/>
      <c r="J62" s="7"/>
      <c r="K62" s="7"/>
      <c r="L62" s="7"/>
      <c r="M62" s="7"/>
    </row>
    <row r="63" spans="1:13">
      <c r="A63" s="5"/>
      <c r="B63" s="5"/>
      <c r="C63" s="7"/>
      <c r="D63" s="7"/>
      <c r="E63" s="7"/>
      <c r="F63" s="7"/>
      <c r="G63" s="7"/>
      <c r="H63" s="7"/>
      <c r="I63" s="7"/>
      <c r="J63" s="7"/>
      <c r="K63" s="7"/>
      <c r="L63" s="7"/>
      <c r="M63" s="7"/>
    </row>
    <row r="64" spans="1:13">
      <c r="A64" s="5"/>
      <c r="B64" s="5"/>
      <c r="C64" s="7"/>
      <c r="D64" s="7"/>
      <c r="E64" s="7"/>
      <c r="F64" s="7"/>
      <c r="G64" s="7"/>
      <c r="H64" s="7"/>
      <c r="I64" s="7"/>
      <c r="J64" s="7"/>
      <c r="K64" s="7"/>
      <c r="L64" s="7"/>
      <c r="M64" s="7"/>
    </row>
    <row r="65" spans="1:13">
      <c r="A65" s="5"/>
      <c r="B65" s="5"/>
      <c r="C65" s="7"/>
      <c r="D65" s="7"/>
      <c r="E65" s="7"/>
      <c r="F65" s="7"/>
      <c r="G65" s="7"/>
      <c r="H65" s="7"/>
      <c r="I65" s="7"/>
      <c r="J65" s="7"/>
      <c r="K65" s="7"/>
      <c r="L65" s="7"/>
      <c r="M65" s="7"/>
    </row>
    <row r="66" spans="1:13">
      <c r="A66" s="5"/>
      <c r="B66" s="5"/>
      <c r="C66" s="7"/>
      <c r="D66" s="7"/>
      <c r="E66" s="7"/>
      <c r="F66" s="7"/>
      <c r="G66" s="7"/>
      <c r="H66" s="7"/>
      <c r="I66" s="7"/>
      <c r="J66" s="7"/>
      <c r="K66" s="7"/>
      <c r="L66" s="7"/>
      <c r="M66" s="7"/>
    </row>
    <row r="67" spans="1:13">
      <c r="A67" s="5"/>
      <c r="B67" s="5"/>
      <c r="C67" s="7"/>
      <c r="D67" s="7"/>
      <c r="E67" s="7"/>
      <c r="F67" s="7"/>
      <c r="G67" s="7"/>
      <c r="H67" s="7"/>
      <c r="I67" s="7"/>
      <c r="J67" s="7"/>
      <c r="K67" s="7"/>
      <c r="L67" s="7"/>
      <c r="M67" s="7"/>
    </row>
    <row r="68" spans="1:13">
      <c r="A68" s="5"/>
      <c r="B68" s="5"/>
      <c r="C68" s="7"/>
      <c r="D68" s="7"/>
      <c r="E68" s="7"/>
      <c r="F68" s="7"/>
      <c r="G68" s="7"/>
      <c r="H68" s="7"/>
      <c r="I68" s="7"/>
      <c r="J68" s="7"/>
      <c r="K68" s="7"/>
      <c r="L68" s="7"/>
      <c r="M68" s="7"/>
    </row>
    <row r="69" spans="1:13">
      <c r="A69" s="5"/>
      <c r="B69" s="5"/>
      <c r="C69" s="7"/>
      <c r="D69" s="7"/>
      <c r="E69" s="7"/>
      <c r="F69" s="7"/>
      <c r="G69" s="7"/>
      <c r="H69" s="7"/>
      <c r="I69" s="7"/>
      <c r="J69" s="7"/>
      <c r="K69" s="7"/>
      <c r="L69" s="7"/>
      <c r="M69" s="7"/>
    </row>
    <row r="70" spans="1:13">
      <c r="A70" s="5"/>
      <c r="B70" s="5"/>
      <c r="C70" s="7"/>
      <c r="D70" s="7"/>
      <c r="E70" s="7"/>
      <c r="F70" s="7"/>
      <c r="G70" s="7"/>
      <c r="H70" s="7"/>
      <c r="I70" s="7"/>
      <c r="J70" s="7"/>
      <c r="K70" s="7"/>
      <c r="L70" s="7"/>
      <c r="M70" s="7"/>
    </row>
    <row r="71" spans="1:13">
      <c r="A71" s="5"/>
      <c r="B71" s="5"/>
      <c r="C71" s="7"/>
      <c r="D71" s="7"/>
      <c r="E71" s="7"/>
      <c r="F71" s="7"/>
      <c r="G71" s="7"/>
      <c r="H71" s="7"/>
      <c r="I71" s="7"/>
      <c r="J71" s="7"/>
      <c r="K71" s="7"/>
      <c r="L71" s="7"/>
      <c r="M71" s="7"/>
    </row>
    <row r="72" spans="1:13">
      <c r="A72" s="5"/>
      <c r="B72" s="5"/>
      <c r="C72" s="7"/>
      <c r="D72" s="7"/>
      <c r="E72" s="7"/>
      <c r="F72" s="7"/>
      <c r="G72" s="7"/>
      <c r="H72" s="7"/>
      <c r="I72" s="7"/>
      <c r="J72" s="7"/>
      <c r="K72" s="7"/>
      <c r="L72" s="7"/>
      <c r="M72" s="7"/>
    </row>
    <row r="73" spans="1:13">
      <c r="A73" s="5"/>
      <c r="B73" s="5"/>
      <c r="C73" s="7"/>
      <c r="D73" s="7"/>
      <c r="E73" s="7"/>
      <c r="F73" s="7"/>
      <c r="G73" s="7"/>
      <c r="H73" s="7"/>
      <c r="I73" s="7"/>
      <c r="J73" s="7"/>
      <c r="K73" s="7"/>
      <c r="L73" s="7"/>
      <c r="M73" s="7"/>
    </row>
    <row r="74" spans="1:13">
      <c r="A74" s="5"/>
      <c r="B74" s="5"/>
      <c r="C74" s="7"/>
      <c r="D74" s="7"/>
      <c r="E74" s="7"/>
      <c r="F74" s="7"/>
      <c r="G74" s="7"/>
      <c r="H74" s="7"/>
      <c r="I74" s="7"/>
      <c r="J74" s="7"/>
      <c r="K74" s="7"/>
      <c r="L74" s="7"/>
      <c r="M74" s="7"/>
    </row>
    <row r="75" spans="1:13">
      <c r="A75" s="5"/>
      <c r="B75" s="5"/>
      <c r="C75" s="7"/>
      <c r="D75" s="7"/>
      <c r="E75" s="7"/>
      <c r="F75" s="7"/>
      <c r="G75" s="7"/>
      <c r="H75" s="7"/>
      <c r="I75" s="7"/>
      <c r="J75" s="7"/>
      <c r="K75" s="7"/>
      <c r="L75" s="7"/>
      <c r="M75" s="7"/>
    </row>
    <row r="76" spans="1:13">
      <c r="A76" s="5"/>
      <c r="B76" s="5"/>
      <c r="C76" s="7"/>
      <c r="D76" s="7"/>
      <c r="E76" s="7"/>
      <c r="F76" s="7"/>
      <c r="G76" s="7"/>
      <c r="H76" s="7"/>
      <c r="I76" s="7"/>
      <c r="J76" s="7"/>
      <c r="K76" s="7"/>
      <c r="L76" s="7"/>
      <c r="M76" s="7"/>
    </row>
    <row r="77" spans="1:13">
      <c r="A77" s="5"/>
      <c r="B77" s="5"/>
      <c r="C77" s="7"/>
      <c r="D77" s="7"/>
      <c r="E77" s="7"/>
      <c r="F77" s="7"/>
      <c r="G77" s="7"/>
      <c r="H77" s="7"/>
      <c r="I77" s="7"/>
      <c r="J77" s="7"/>
      <c r="K77" s="7"/>
      <c r="L77" s="7"/>
      <c r="M77" s="7"/>
    </row>
    <row r="78" spans="1:13">
      <c r="A78" s="5"/>
      <c r="B78" s="5"/>
      <c r="C78" s="7"/>
      <c r="D78" s="7"/>
      <c r="E78" s="7"/>
      <c r="F78" s="7"/>
      <c r="G78" s="7"/>
      <c r="H78" s="7"/>
      <c r="I78" s="7"/>
      <c r="J78" s="7"/>
      <c r="K78" s="7"/>
      <c r="L78" s="7"/>
      <c r="M78" s="7"/>
    </row>
    <row r="79" spans="1:13">
      <c r="A79" s="5"/>
      <c r="B79" s="5"/>
      <c r="C79" s="7"/>
      <c r="D79" s="7"/>
      <c r="E79" s="7"/>
      <c r="F79" s="7"/>
      <c r="G79" s="7"/>
      <c r="H79" s="7"/>
      <c r="I79" s="7"/>
      <c r="J79" s="7"/>
      <c r="K79" s="7"/>
      <c r="L79" s="7"/>
      <c r="M79" s="7"/>
    </row>
    <row r="80" spans="1:13">
      <c r="A80" s="5"/>
      <c r="B80" s="5"/>
      <c r="C80" s="7"/>
      <c r="D80" s="7"/>
      <c r="E80" s="7"/>
      <c r="F80" s="7"/>
      <c r="G80" s="7"/>
      <c r="H80" s="7"/>
      <c r="I80" s="7"/>
      <c r="J80" s="7"/>
      <c r="K80" s="7"/>
      <c r="L80" s="7"/>
      <c r="M80" s="7"/>
    </row>
    <row r="81" spans="1:13">
      <c r="A81" s="5"/>
      <c r="B81" s="5"/>
      <c r="C81" s="7"/>
      <c r="D81" s="7"/>
      <c r="E81" s="7"/>
      <c r="F81" s="7"/>
      <c r="G81" s="7"/>
      <c r="H81" s="7"/>
      <c r="I81" s="7"/>
      <c r="J81" s="7"/>
      <c r="K81" s="7"/>
      <c r="L81" s="7"/>
      <c r="M81" s="7"/>
    </row>
    <row r="82" spans="1:13">
      <c r="A82" s="5"/>
      <c r="B82" s="5"/>
      <c r="C82" s="7"/>
      <c r="D82" s="7"/>
      <c r="E82" s="7"/>
      <c r="F82" s="7"/>
      <c r="G82" s="7"/>
      <c r="H82" s="7"/>
      <c r="I82" s="7"/>
      <c r="J82" s="7"/>
      <c r="K82" s="7"/>
      <c r="L82" s="7"/>
      <c r="M82" s="7"/>
    </row>
    <row r="83" spans="1:13">
      <c r="F83" s="7"/>
      <c r="M83" s="7"/>
    </row>
    <row r="84" spans="1:13">
      <c r="M84" s="7"/>
    </row>
    <row r="85" spans="1:13">
      <c r="M85" s="7"/>
    </row>
    <row r="86" spans="1:13">
      <c r="M86" s="7"/>
    </row>
    <row r="87" spans="1:13">
      <c r="M87" s="7"/>
    </row>
    <row r="88" spans="1:13">
      <c r="M88" s="7"/>
    </row>
  </sheetData>
  <mergeCells count="4">
    <mergeCell ref="A1:M1"/>
    <mergeCell ref="A2:M2"/>
    <mergeCell ref="A3:M3"/>
    <mergeCell ref="A8:M8"/>
  </mergeCells>
  <pageMargins left="0.75" right="0.75" top="0.75" bottom="0.75" header="0.03" footer="0.03"/>
  <pageSetup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M40"/>
  <sheetViews>
    <sheetView workbookViewId="0">
      <selection activeCell="I20" sqref="I20"/>
    </sheetView>
  </sheetViews>
  <sheetFormatPr defaultRowHeight="12.75"/>
  <cols>
    <col min="1" max="1" width="13.1640625" customWidth="1"/>
    <col min="2" max="2" width="31.5" customWidth="1"/>
    <col min="3" max="3" width="12.6640625" customWidth="1"/>
    <col min="4" max="4" width="9.33203125" customWidth="1"/>
    <col min="5" max="5" width="9.83203125" customWidth="1"/>
    <col min="6" max="11" width="14.5" customWidth="1"/>
    <col min="12" max="12" width="11.5" customWidth="1"/>
    <col min="13" max="13" width="30.6640625" customWidth="1"/>
  </cols>
  <sheetData>
    <row r="1" spans="1:13" ht="13.5">
      <c r="A1" s="44" t="s">
        <v>0</v>
      </c>
      <c r="B1" s="44"/>
      <c r="C1" s="44"/>
      <c r="D1" s="44"/>
      <c r="E1" s="44"/>
      <c r="F1" s="44"/>
      <c r="G1" s="44"/>
      <c r="H1" s="44"/>
      <c r="I1" s="44"/>
      <c r="J1" s="44"/>
      <c r="K1" s="44"/>
      <c r="L1" s="44"/>
      <c r="M1" s="44"/>
    </row>
    <row r="2" spans="1:13">
      <c r="A2" s="45" t="s">
        <v>347</v>
      </c>
      <c r="B2" s="45"/>
      <c r="C2" s="45"/>
      <c r="D2" s="45"/>
      <c r="E2" s="45"/>
      <c r="F2" s="45"/>
      <c r="G2" s="45"/>
      <c r="H2" s="45"/>
      <c r="I2" s="45"/>
      <c r="J2" s="45"/>
      <c r="K2" s="45"/>
      <c r="L2" s="45"/>
      <c r="M2" s="45"/>
    </row>
    <row r="3" spans="1:13">
      <c r="A3" s="45" t="s">
        <v>2</v>
      </c>
      <c r="B3" s="45"/>
      <c r="C3" s="45"/>
      <c r="D3" s="45"/>
      <c r="E3" s="45"/>
      <c r="F3" s="45"/>
      <c r="G3" s="45"/>
      <c r="H3" s="45"/>
      <c r="I3" s="45"/>
      <c r="J3" s="45"/>
      <c r="K3" s="45"/>
      <c r="L3" s="45"/>
      <c r="M3" s="45"/>
    </row>
    <row r="4" spans="1:13">
      <c r="C4" s="1" t="s">
        <v>3</v>
      </c>
      <c r="D4" s="1" t="s">
        <v>4</v>
      </c>
      <c r="E4" s="1" t="s">
        <v>5</v>
      </c>
      <c r="F4" s="1" t="s">
        <v>6</v>
      </c>
      <c r="G4" s="1" t="s">
        <v>7</v>
      </c>
      <c r="H4" s="1" t="s">
        <v>7</v>
      </c>
      <c r="I4" s="3" t="s">
        <v>7</v>
      </c>
      <c r="J4" s="3" t="s">
        <v>7</v>
      </c>
      <c r="K4" s="3" t="s">
        <v>7</v>
      </c>
    </row>
    <row r="5" spans="1:13">
      <c r="C5" s="2" t="s">
        <v>8</v>
      </c>
      <c r="D5" s="1" t="s">
        <v>9</v>
      </c>
      <c r="E5" s="1" t="s">
        <v>7</v>
      </c>
      <c r="F5" s="1" t="s">
        <v>10</v>
      </c>
      <c r="G5" s="1" t="s">
        <v>11</v>
      </c>
      <c r="H5" s="1" t="s">
        <v>12</v>
      </c>
      <c r="I5" s="3" t="s">
        <v>13</v>
      </c>
      <c r="J5" s="3" t="s">
        <v>14</v>
      </c>
      <c r="K5" s="3" t="s">
        <v>15</v>
      </c>
      <c r="L5" s="1" t="s">
        <v>16</v>
      </c>
    </row>
    <row r="6" spans="1:13">
      <c r="C6" s="2" t="s">
        <v>17</v>
      </c>
      <c r="D6" s="3" t="s">
        <v>18</v>
      </c>
      <c r="E6" s="3" t="s">
        <v>19</v>
      </c>
      <c r="F6" s="3" t="s">
        <v>17</v>
      </c>
      <c r="G6" s="3" t="s">
        <v>20</v>
      </c>
      <c r="H6" s="3" t="s">
        <v>20</v>
      </c>
      <c r="I6" s="3" t="s">
        <v>20</v>
      </c>
      <c r="J6" s="3" t="s">
        <v>20</v>
      </c>
      <c r="K6" s="3" t="s">
        <v>20</v>
      </c>
      <c r="L6" s="3" t="s">
        <v>21</v>
      </c>
      <c r="M6" s="3" t="s">
        <v>22</v>
      </c>
    </row>
    <row r="7" spans="1:13">
      <c r="A7" s="9"/>
      <c r="B7" s="9"/>
      <c r="C7" s="10"/>
      <c r="D7" s="10"/>
      <c r="E7" s="10"/>
      <c r="F7" s="10"/>
      <c r="G7" s="10"/>
      <c r="H7" s="10"/>
      <c r="I7" s="10"/>
      <c r="J7" s="10"/>
      <c r="K7" s="10"/>
      <c r="L7" s="10"/>
      <c r="M7" s="10"/>
    </row>
    <row r="8" spans="1:13">
      <c r="A8" s="46" t="s">
        <v>25</v>
      </c>
      <c r="B8" s="47"/>
      <c r="C8" s="47"/>
      <c r="D8" s="47"/>
      <c r="E8" s="47"/>
      <c r="F8" s="47"/>
      <c r="G8" s="47"/>
      <c r="H8" s="47"/>
      <c r="I8" s="47"/>
      <c r="J8" s="47"/>
      <c r="K8" s="47"/>
      <c r="L8" s="47"/>
      <c r="M8" s="47"/>
    </row>
    <row r="9" spans="1:13">
      <c r="A9" s="4" t="s">
        <v>348</v>
      </c>
      <c r="B9" s="5" t="s">
        <v>349</v>
      </c>
      <c r="C9" s="7"/>
      <c r="D9" s="7"/>
      <c r="E9" s="11"/>
      <c r="F9" s="7"/>
      <c r="G9" s="7"/>
      <c r="H9" s="7"/>
      <c r="I9" s="7"/>
      <c r="J9" s="11">
        <v>-19600</v>
      </c>
      <c r="K9" s="7"/>
      <c r="L9" s="8">
        <v>0</v>
      </c>
      <c r="M9" s="7"/>
    </row>
    <row r="10" spans="1:13">
      <c r="A10" s="4"/>
      <c r="B10" s="5"/>
      <c r="C10" s="12"/>
      <c r="D10" s="12"/>
      <c r="E10" s="12"/>
      <c r="F10" s="12"/>
      <c r="G10" s="12"/>
      <c r="H10" s="12"/>
      <c r="I10" s="12"/>
      <c r="J10" s="12"/>
      <c r="K10" s="12"/>
      <c r="L10" s="12"/>
      <c r="M10" s="12"/>
    </row>
    <row r="11" spans="1:13">
      <c r="A11" s="4"/>
      <c r="B11" s="5" t="s">
        <v>36</v>
      </c>
      <c r="C11" s="7"/>
      <c r="D11" s="7"/>
      <c r="E11" s="11"/>
      <c r="F11" s="7"/>
      <c r="G11" s="7"/>
      <c r="H11" s="7"/>
      <c r="I11" s="7"/>
      <c r="J11" s="11">
        <v>-19600</v>
      </c>
      <c r="K11" s="7"/>
      <c r="L11" s="8">
        <v>0</v>
      </c>
      <c r="M11" s="7"/>
    </row>
    <row r="12" spans="1:13">
      <c r="A12" s="9"/>
      <c r="B12" s="9"/>
      <c r="C12" s="10"/>
      <c r="D12" s="10"/>
      <c r="E12" s="10"/>
      <c r="F12" s="10"/>
      <c r="G12" s="10"/>
      <c r="H12" s="10"/>
      <c r="I12" s="10"/>
      <c r="J12" s="10"/>
      <c r="K12" s="10"/>
      <c r="L12" s="10"/>
      <c r="M12" s="10"/>
    </row>
    <row r="13" spans="1:13">
      <c r="A13" s="5"/>
      <c r="B13" s="5"/>
      <c r="C13" s="7"/>
      <c r="D13" s="7"/>
      <c r="E13" s="7"/>
      <c r="F13" s="7"/>
      <c r="G13" s="7"/>
      <c r="H13" s="7"/>
      <c r="I13" s="7"/>
      <c r="J13" s="7"/>
      <c r="K13" s="7"/>
      <c r="L13" s="7"/>
      <c r="M13" s="7"/>
    </row>
    <row r="14" spans="1:13">
      <c r="A14" s="5"/>
      <c r="B14" s="5"/>
      <c r="C14" s="7"/>
      <c r="D14" s="7"/>
      <c r="E14" s="7"/>
      <c r="F14" s="7"/>
      <c r="G14" s="7"/>
      <c r="H14" s="7"/>
      <c r="I14" s="7"/>
      <c r="J14" s="7"/>
      <c r="K14" s="7"/>
      <c r="L14" s="7"/>
      <c r="M14" s="7"/>
    </row>
    <row r="15" spans="1:13">
      <c r="A15" s="5"/>
      <c r="B15" s="5"/>
      <c r="C15" s="7"/>
      <c r="D15" s="7"/>
      <c r="E15" s="7"/>
      <c r="F15" s="7"/>
      <c r="G15" s="7"/>
      <c r="H15" s="7"/>
      <c r="I15" s="7"/>
      <c r="J15" s="7"/>
      <c r="K15" s="7"/>
      <c r="L15" s="7"/>
      <c r="M15" s="7"/>
    </row>
    <row r="16" spans="1:13">
      <c r="A16" s="5"/>
      <c r="B16" s="5"/>
      <c r="C16" s="7"/>
      <c r="D16" s="7"/>
      <c r="E16" s="7"/>
      <c r="F16" s="7"/>
      <c r="G16" s="7"/>
      <c r="H16" s="7"/>
      <c r="I16" s="7"/>
      <c r="J16" s="7"/>
      <c r="K16" s="7"/>
      <c r="L16" s="7"/>
      <c r="M16" s="7"/>
    </row>
    <row r="17" spans="1:13">
      <c r="A17" s="5"/>
      <c r="B17" s="5"/>
      <c r="C17" s="7"/>
      <c r="D17" s="7"/>
      <c r="E17" s="7"/>
      <c r="F17" s="7"/>
      <c r="G17" s="7"/>
      <c r="H17" s="7"/>
      <c r="I17" s="7"/>
      <c r="J17" s="7"/>
      <c r="K17" s="7"/>
      <c r="L17" s="7"/>
      <c r="M17" s="7"/>
    </row>
    <row r="18" spans="1:13">
      <c r="A18" s="5"/>
      <c r="B18" s="5"/>
      <c r="C18" s="7"/>
      <c r="D18" s="7"/>
      <c r="E18" s="7"/>
      <c r="F18" s="7"/>
      <c r="G18" s="7"/>
      <c r="H18" s="7"/>
      <c r="I18" s="7"/>
      <c r="J18" s="7"/>
      <c r="K18" s="7"/>
      <c r="L18" s="7"/>
      <c r="M18" s="7"/>
    </row>
    <row r="19" spans="1:13">
      <c r="A19" s="5"/>
      <c r="B19" s="5"/>
      <c r="C19" s="7"/>
      <c r="D19" s="7"/>
      <c r="E19" s="7"/>
      <c r="F19" s="7"/>
      <c r="G19" s="7"/>
      <c r="H19" s="7"/>
      <c r="I19" s="7"/>
      <c r="J19" s="7"/>
      <c r="K19" s="7"/>
      <c r="L19" s="7"/>
      <c r="M19" s="7"/>
    </row>
    <row r="20" spans="1:13">
      <c r="A20" s="5"/>
      <c r="B20" s="5"/>
      <c r="C20" s="7"/>
      <c r="D20" s="7"/>
      <c r="E20" s="7"/>
      <c r="F20" s="7"/>
      <c r="G20" s="7"/>
      <c r="H20" s="7"/>
      <c r="I20" s="7"/>
      <c r="J20" s="7"/>
      <c r="K20" s="7"/>
      <c r="L20" s="7"/>
      <c r="M20" s="7"/>
    </row>
    <row r="21" spans="1:13">
      <c r="A21" s="5"/>
      <c r="B21" s="5"/>
      <c r="C21" s="7"/>
      <c r="D21" s="7"/>
      <c r="E21" s="7"/>
      <c r="F21" s="7"/>
      <c r="G21" s="7"/>
      <c r="H21" s="7"/>
      <c r="I21" s="7"/>
      <c r="J21" s="7"/>
      <c r="K21" s="7"/>
      <c r="L21" s="7"/>
      <c r="M21" s="7"/>
    </row>
    <row r="22" spans="1:13">
      <c r="A22" s="5"/>
      <c r="B22" s="5"/>
      <c r="C22" s="7"/>
      <c r="D22" s="7"/>
      <c r="E22" s="7"/>
      <c r="F22" s="7"/>
      <c r="G22" s="7"/>
      <c r="H22" s="7"/>
      <c r="I22" s="7"/>
      <c r="J22" s="7"/>
      <c r="K22" s="7"/>
      <c r="L22" s="7"/>
      <c r="M22" s="7"/>
    </row>
    <row r="23" spans="1:13">
      <c r="A23" s="5"/>
      <c r="B23" s="5"/>
      <c r="C23" s="7"/>
      <c r="D23" s="7"/>
      <c r="E23" s="7"/>
      <c r="F23" s="7"/>
      <c r="G23" s="7"/>
      <c r="H23" s="7"/>
      <c r="I23" s="7"/>
      <c r="J23" s="7"/>
      <c r="K23" s="7"/>
      <c r="L23" s="7"/>
      <c r="M23" s="7"/>
    </row>
    <row r="24" spans="1:13">
      <c r="A24" s="5"/>
      <c r="B24" s="5"/>
      <c r="C24" s="7"/>
      <c r="D24" s="7"/>
      <c r="E24" s="7"/>
      <c r="F24" s="7"/>
      <c r="G24" s="7"/>
      <c r="H24" s="7"/>
      <c r="I24" s="7"/>
      <c r="J24" s="7"/>
      <c r="K24" s="7"/>
      <c r="L24" s="7"/>
      <c r="M24" s="7"/>
    </row>
    <row r="25" spans="1:13">
      <c r="A25" s="5"/>
      <c r="B25" s="5"/>
      <c r="C25" s="7"/>
      <c r="D25" s="7"/>
      <c r="E25" s="7"/>
      <c r="F25" s="7"/>
      <c r="G25" s="7"/>
      <c r="H25" s="7"/>
      <c r="I25" s="7"/>
      <c r="J25" s="7"/>
      <c r="K25" s="7"/>
      <c r="L25" s="7"/>
      <c r="M25" s="7"/>
    </row>
    <row r="26" spans="1:13">
      <c r="A26" s="5"/>
      <c r="B26" s="5"/>
      <c r="C26" s="7"/>
      <c r="D26" s="7"/>
      <c r="E26" s="7"/>
      <c r="F26" s="7"/>
      <c r="G26" s="7"/>
      <c r="H26" s="7"/>
      <c r="I26" s="7"/>
      <c r="J26" s="7"/>
      <c r="K26" s="7"/>
      <c r="L26" s="7"/>
      <c r="M26" s="7"/>
    </row>
    <row r="27" spans="1:13">
      <c r="A27" s="5"/>
      <c r="B27" s="5"/>
      <c r="C27" s="7"/>
      <c r="D27" s="7"/>
      <c r="E27" s="7"/>
      <c r="F27" s="7"/>
      <c r="G27" s="7"/>
      <c r="H27" s="7"/>
      <c r="I27" s="7"/>
      <c r="J27" s="7"/>
      <c r="K27" s="7"/>
      <c r="L27" s="7"/>
      <c r="M27" s="7"/>
    </row>
    <row r="28" spans="1:13">
      <c r="A28" s="5"/>
      <c r="B28" s="5"/>
      <c r="C28" s="7"/>
      <c r="D28" s="7"/>
      <c r="E28" s="7"/>
      <c r="F28" s="7"/>
      <c r="G28" s="7"/>
      <c r="H28" s="7"/>
      <c r="I28" s="7"/>
      <c r="J28" s="7"/>
      <c r="K28" s="7"/>
      <c r="L28" s="7"/>
      <c r="M28" s="7"/>
    </row>
    <row r="29" spans="1:13">
      <c r="A29" s="5"/>
      <c r="B29" s="5"/>
      <c r="C29" s="7"/>
      <c r="D29" s="7"/>
      <c r="E29" s="7"/>
      <c r="F29" s="7"/>
      <c r="G29" s="7"/>
      <c r="H29" s="7"/>
      <c r="I29" s="7"/>
      <c r="J29" s="7"/>
      <c r="K29" s="7"/>
      <c r="L29" s="7"/>
      <c r="M29" s="7"/>
    </row>
    <row r="30" spans="1:13">
      <c r="A30" s="5"/>
      <c r="B30" s="5"/>
      <c r="C30" s="7"/>
      <c r="D30" s="7"/>
      <c r="E30" s="7"/>
      <c r="F30" s="7"/>
      <c r="G30" s="7"/>
      <c r="H30" s="7"/>
      <c r="I30" s="7"/>
      <c r="J30" s="7"/>
      <c r="K30" s="7"/>
      <c r="L30" s="7"/>
      <c r="M30" s="7"/>
    </row>
    <row r="31" spans="1:13">
      <c r="A31" s="5"/>
      <c r="B31" s="5"/>
      <c r="C31" s="7"/>
      <c r="D31" s="7"/>
      <c r="E31" s="7"/>
      <c r="F31" s="7"/>
      <c r="G31" s="7"/>
      <c r="H31" s="7"/>
      <c r="I31" s="7"/>
      <c r="J31" s="7"/>
      <c r="K31" s="7"/>
      <c r="L31" s="7"/>
      <c r="M31" s="7"/>
    </row>
    <row r="32" spans="1:13">
      <c r="A32" s="5"/>
      <c r="B32" s="5"/>
      <c r="C32" s="7"/>
      <c r="D32" s="7"/>
      <c r="E32" s="7"/>
      <c r="F32" s="7"/>
      <c r="G32" s="7"/>
      <c r="H32" s="7"/>
      <c r="I32" s="7"/>
      <c r="J32" s="7"/>
      <c r="K32" s="7"/>
      <c r="L32" s="7"/>
      <c r="M32" s="7"/>
    </row>
    <row r="33" spans="1:13">
      <c r="A33" s="5"/>
      <c r="B33" s="5"/>
      <c r="C33" s="7"/>
      <c r="D33" s="7"/>
      <c r="E33" s="7"/>
      <c r="F33" s="7"/>
      <c r="G33" s="7"/>
      <c r="H33" s="7"/>
      <c r="I33" s="7"/>
      <c r="J33" s="7"/>
      <c r="K33" s="7"/>
      <c r="L33" s="7"/>
      <c r="M33" s="7"/>
    </row>
    <row r="34" spans="1:13">
      <c r="A34" s="5"/>
      <c r="B34" s="5"/>
      <c r="C34" s="7"/>
      <c r="D34" s="7"/>
      <c r="E34" s="7"/>
      <c r="F34" s="7"/>
      <c r="G34" s="7"/>
      <c r="H34" s="7"/>
      <c r="I34" s="7"/>
      <c r="J34" s="7"/>
      <c r="K34" s="7"/>
      <c r="L34" s="7"/>
      <c r="M34" s="7"/>
    </row>
    <row r="35" spans="1:13">
      <c r="A35" s="5"/>
      <c r="B35" s="5"/>
      <c r="C35" s="7"/>
      <c r="D35" s="7"/>
      <c r="E35" s="7"/>
      <c r="F35" s="7"/>
      <c r="G35" s="7"/>
      <c r="H35" s="7"/>
      <c r="I35" s="7"/>
      <c r="J35" s="7"/>
      <c r="K35" s="7"/>
      <c r="L35" s="7"/>
      <c r="M35" s="7"/>
    </row>
    <row r="36" spans="1:13">
      <c r="A36" s="5"/>
      <c r="B36" s="5"/>
      <c r="C36" s="7"/>
      <c r="D36" s="7"/>
      <c r="E36" s="7"/>
      <c r="F36" s="7"/>
      <c r="G36" s="7"/>
      <c r="H36" s="7"/>
      <c r="I36" s="7"/>
      <c r="J36" s="7"/>
      <c r="K36" s="7"/>
      <c r="L36" s="7"/>
      <c r="M36" s="7"/>
    </row>
    <row r="37" spans="1:13">
      <c r="A37" s="5"/>
      <c r="B37" s="5"/>
      <c r="C37" s="7"/>
      <c r="D37" s="7"/>
      <c r="E37" s="7"/>
      <c r="F37" s="7"/>
      <c r="G37" s="7"/>
      <c r="H37" s="7"/>
      <c r="I37" s="7"/>
      <c r="J37" s="7"/>
      <c r="K37" s="7"/>
      <c r="L37" s="7"/>
      <c r="M37" s="7"/>
    </row>
    <row r="38" spans="1:13">
      <c r="A38" s="5"/>
      <c r="B38" s="5"/>
      <c r="C38" s="7"/>
      <c r="D38" s="7"/>
      <c r="E38" s="7"/>
      <c r="F38" s="7"/>
      <c r="G38" s="7"/>
      <c r="H38" s="7"/>
      <c r="I38" s="7"/>
      <c r="J38" s="7"/>
      <c r="K38" s="7"/>
      <c r="L38" s="7"/>
      <c r="M38" s="7"/>
    </row>
    <row r="39" spans="1:13">
      <c r="A39" s="5"/>
      <c r="B39" s="5"/>
      <c r="C39" s="7"/>
      <c r="D39" s="7"/>
      <c r="E39" s="7"/>
      <c r="F39" s="7"/>
      <c r="G39" s="7"/>
      <c r="H39" s="7"/>
      <c r="I39" s="7"/>
      <c r="J39" s="7"/>
      <c r="K39" s="7"/>
      <c r="L39" s="7"/>
      <c r="M39" s="7"/>
    </row>
    <row r="40" spans="1:13">
      <c r="A40" s="5"/>
      <c r="B40" s="5"/>
      <c r="C40" s="7"/>
      <c r="D40" s="7"/>
      <c r="E40" s="7"/>
      <c r="F40" s="7"/>
      <c r="G40" s="7"/>
      <c r="H40" s="7"/>
      <c r="I40" s="7"/>
      <c r="J40" s="7"/>
      <c r="K40" s="7"/>
      <c r="L40" s="7"/>
      <c r="M40" s="7"/>
    </row>
  </sheetData>
  <mergeCells count="4">
    <mergeCell ref="A1:M1"/>
    <mergeCell ref="A2:M2"/>
    <mergeCell ref="A3:M3"/>
    <mergeCell ref="A8:M8"/>
  </mergeCells>
  <pageMargins left="0.75" right="0.75" top="0.75" bottom="0.75" header="0.03" footer="0.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Daniela Stajcer, Executive Assistant</cp:lastModifiedBy>
  <cp:revision/>
  <dcterms:created xsi:type="dcterms:W3CDTF">2023-01-23T20:37:23Z</dcterms:created>
  <dcterms:modified xsi:type="dcterms:W3CDTF">2024-03-21T18:10:46Z</dcterms:modified>
  <cp:category/>
  <cp:contentStatus/>
</cp:coreProperties>
</file>