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M:\1 WORK MSU 2020\1 UPDATED (Since March 13)\2022-2023\"/>
    </mc:Choice>
  </mc:AlternateContent>
  <xr:revisionPtr revIDLastSave="0" documentId="8_{3E357E05-15AB-4194-B1E7-A63E6FF2B5CA}" xr6:coauthVersionLast="47" xr6:coauthVersionMax="47" xr10:uidLastSave="{00000000-0000-0000-0000-000000000000}"/>
  <bookViews>
    <workbookView xWindow="22932" yWindow="276" windowWidth="20376" windowHeight="12216" tabRatio="653" firstSheet="36" activeTab="36" xr2:uid="{00000000-000D-0000-FFFF-FFFF00000000}"/>
  </bookViews>
  <sheets>
    <sheet name="FCC-A" sheetId="69" r:id="rId1"/>
    <sheet name="MSU INC.-F" sheetId="1" r:id="rId2"/>
    <sheet name="MSU INC.-A" sheetId="2" r:id="rId3"/>
    <sheet name="ADMINISTRATION-A" sheetId="4" r:id="rId4"/>
    <sheet name="SCHEDULE A-F" sheetId="7" r:id="rId5"/>
    <sheet name="UNION MARKET-A" sheetId="9" r:id="rId6"/>
    <sheet name="ICT DEPT-A" sheetId="6" r:id="rId7"/>
    <sheet name="CHATIME" sheetId="11" r:id="rId8"/>
    <sheet name="UNDERGROUND-A" sheetId="13" r:id="rId9"/>
    <sheet name="1280-A" sheetId="15" r:id="rId10"/>
    <sheet name="SHORTSTOP-A" sheetId="17" r:id="rId11"/>
    <sheet name="SWELL-A" sheetId="19" r:id="rId12"/>
    <sheet name="SCHEDULE B-F" sheetId="20" r:id="rId13"/>
    <sheet name="CHILD CARE-A" sheetId="22" r:id="rId14"/>
    <sheet name="SCHEDULE C-F" sheetId="23" r:id="rId15"/>
    <sheet name="ADVOCACY" sheetId="96" r:id="rId16"/>
    <sheet name="EFRT-A" sheetId="25" r:id="rId17"/>
    <sheet name="MACCYCLE-A" sheetId="27" r:id="rId18"/>
    <sheet name="SHEC-A" sheetId="29" r:id="rId19"/>
    <sheet name="SWHAT-A" sheetId="31" r:id="rId20"/>
    <sheet name="MACCESS-A" sheetId="33" r:id="rId21"/>
    <sheet name="PCC-A" sheetId="35" r:id="rId22"/>
    <sheet name="MAROONS-A" sheetId="37" r:id="rId23"/>
    <sheet name="CLAY-A" sheetId="39" r:id="rId24"/>
    <sheet name="FIT-A" sheetId="41" r:id="rId25"/>
    <sheet name="HORIZONS-A" sheetId="43" r:id="rId26"/>
    <sheet name="SPARK-A" sheetId="45" r:id="rId27"/>
    <sheet name="CLUBS-A" sheetId="47" r:id="rId28"/>
    <sheet name="ELECTIONS-A" sheetId="49" r:id="rId29"/>
    <sheet name="EXECUTIVE-A" sheetId="53" r:id="rId30"/>
    <sheet name="WGEN-A" sheetId="57" r:id="rId31"/>
    <sheet name="MKTCOM-A" sheetId="59" r:id="rId32"/>
    <sheet name="TCHA-MAC-A" sheetId="61" r:id="rId33"/>
    <sheet name="MACFARMSTAND-A" sheetId="63" r:id="rId34"/>
    <sheet name="PEER SUPPORT-A" sheetId="65" r:id="rId35"/>
    <sheet name="DIVERSITY-A" sheetId="67" r:id="rId36"/>
    <sheet name="FYC-A" sheetId="71" r:id="rId37"/>
    <sheet name="SCHEDULE D-F" sheetId="72" r:id="rId38"/>
    <sheet name="COMPASS-A" sheetId="74" r:id="rId39"/>
    <sheet name="OMBUDS-A" sheetId="76" r:id="rId40"/>
    <sheet name="CAMPUS EVENTS-A" sheetId="78" r:id="rId41"/>
    <sheet name="SILHOUETTE-A" sheetId="80" r:id="rId42"/>
    <sheet name="CFMU GENERAL-A" sheetId="83" r:id="rId43"/>
    <sheet name="MARMOR CURRENT-A" sheetId="86" r:id="rId44"/>
    <sheet name="Student Health Plan-A" sheetId="89" r:id="rId45"/>
    <sheet name="DENTAL CURRENT-A" sheetId="92" r:id="rId46"/>
    <sheet name="HUB" sheetId="95" r:id="rId47"/>
    <sheet name="UNI CENTRE-A" sheetId="94" r:id="rId48"/>
  </sheets>
  <definedNames>
    <definedName name="_xlnm.Print_Area" localSheetId="42">'CFMU GENERAL-A'!$I$39</definedName>
    <definedName name="_xlnm.Print_Titles" localSheetId="9">'1280-A'!$4:$6</definedName>
    <definedName name="_xlnm.Print_Titles" localSheetId="3">'ADMINISTRATION-A'!$4:$6</definedName>
    <definedName name="_xlnm.Print_Titles" localSheetId="40">'CAMPUS EVENTS-A'!$4:$6</definedName>
    <definedName name="_xlnm.Print_Titles" localSheetId="42">'CFMU GENERAL-A'!$4:$6</definedName>
    <definedName name="_xlnm.Print_Titles" localSheetId="7">CHATIME!$4:$6</definedName>
    <definedName name="_xlnm.Print_Titles" localSheetId="13">'CHILD CARE-A'!$4:$6</definedName>
    <definedName name="_xlnm.Print_Titles" localSheetId="23">'CLAY-A'!$4:$6</definedName>
    <definedName name="_xlnm.Print_Titles" localSheetId="27">'CLUBS-A'!$4:$6</definedName>
    <definedName name="_xlnm.Print_Titles" localSheetId="38">'COMPASS-A'!$4:$6</definedName>
    <definedName name="_xlnm.Print_Titles" localSheetId="45">'DENTAL CURRENT-A'!$4:$6</definedName>
    <definedName name="_xlnm.Print_Titles" localSheetId="35">'DIVERSITY-A'!$4:$6</definedName>
    <definedName name="_xlnm.Print_Titles" localSheetId="16">'EFRT-A'!$4:$6</definedName>
    <definedName name="_xlnm.Print_Titles" localSheetId="28">'ELECTIONS-A'!$4:$6</definedName>
    <definedName name="_xlnm.Print_Titles" localSheetId="29">'EXECUTIVE-A'!$4:$6</definedName>
    <definedName name="_xlnm.Print_Titles" localSheetId="0">'FCC-A'!$4:$6</definedName>
    <definedName name="_xlnm.Print_Titles" localSheetId="24">'FIT-A'!$4:$6</definedName>
    <definedName name="_xlnm.Print_Titles" localSheetId="36">'FYC-A'!$4:$6</definedName>
    <definedName name="_xlnm.Print_Titles" localSheetId="25">'HORIZONS-A'!$4:$6</definedName>
    <definedName name="_xlnm.Print_Titles" localSheetId="46">HUB!$4:$6</definedName>
    <definedName name="_xlnm.Print_Titles" localSheetId="6">'ICT DEPT-A'!$4:$6</definedName>
    <definedName name="_xlnm.Print_Titles" localSheetId="20">'MACCESS-A'!$4:$6</definedName>
    <definedName name="_xlnm.Print_Titles" localSheetId="17">'MACCYCLE-A'!$4:$6</definedName>
    <definedName name="_xlnm.Print_Titles" localSheetId="33">'MACFARMSTAND-A'!$4:$6</definedName>
    <definedName name="_xlnm.Print_Titles" localSheetId="43">'MARMOR CURRENT-A'!$4:$6</definedName>
    <definedName name="_xlnm.Print_Titles" localSheetId="22">'MAROONS-A'!$4:$6</definedName>
    <definedName name="_xlnm.Print_Titles" localSheetId="31">'MKTCOM-A'!$4:$6</definedName>
    <definedName name="_xlnm.Print_Titles" localSheetId="2">'MSU INC.-A'!$4:$6</definedName>
    <definedName name="_xlnm.Print_Titles" localSheetId="1">'MSU INC.-F'!$4:$6</definedName>
    <definedName name="_xlnm.Print_Titles" localSheetId="39">'OMBUDS-A'!$4:$6</definedName>
    <definedName name="_xlnm.Print_Titles" localSheetId="21">'PCC-A'!$4:$6</definedName>
    <definedName name="_xlnm.Print_Titles" localSheetId="34">'PEER SUPPORT-A'!$4:$6</definedName>
    <definedName name="_xlnm.Print_Titles" localSheetId="4">'SCHEDULE A-F'!$4:$6</definedName>
    <definedName name="_xlnm.Print_Titles" localSheetId="12">'SCHEDULE B-F'!$4:$6</definedName>
    <definedName name="_xlnm.Print_Titles" localSheetId="14">'SCHEDULE C-F'!$4:$6</definedName>
    <definedName name="_xlnm.Print_Titles" localSheetId="37">'SCHEDULE D-F'!$4:$6</definedName>
    <definedName name="_xlnm.Print_Titles" localSheetId="18">'SHEC-A'!$4:$6</definedName>
    <definedName name="_xlnm.Print_Titles" localSheetId="10">'SHORTSTOP-A'!$4:$6</definedName>
    <definedName name="_xlnm.Print_Titles" localSheetId="41">'SILHOUETTE-A'!$4:$6</definedName>
    <definedName name="_xlnm.Print_Titles" localSheetId="26">'SPARK-A'!$4:$6</definedName>
    <definedName name="_xlnm.Print_Titles" localSheetId="44">'Student Health Plan-A'!$4:$6</definedName>
    <definedName name="_xlnm.Print_Titles" localSheetId="11">'SWELL-A'!$4:$6</definedName>
    <definedName name="_xlnm.Print_Titles" localSheetId="19">'SWHAT-A'!$4:$6</definedName>
    <definedName name="_xlnm.Print_Titles" localSheetId="32">'TCHA-MAC-A'!$4:$6</definedName>
    <definedName name="_xlnm.Print_Titles" localSheetId="8">'UNDERGROUND-A'!$4:$6</definedName>
    <definedName name="_xlnm.Print_Titles" localSheetId="47">'UNI CENTRE-A'!$4:$6</definedName>
    <definedName name="_xlnm.Print_Titles" localSheetId="5">'UNION MARKET-A'!$4:$6</definedName>
    <definedName name="_xlnm.Print_Titles" localSheetId="30">'WGEN-A'!$4:$6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6" i="53" l="1"/>
  <c r="H10" i="96"/>
  <c r="H11" i="96"/>
  <c r="H12" i="96"/>
  <c r="H13" i="96"/>
  <c r="H14" i="96"/>
  <c r="H15" i="96"/>
  <c r="H16" i="96"/>
  <c r="H9" i="96"/>
  <c r="C18" i="96"/>
  <c r="D18" i="96"/>
  <c r="E18" i="96"/>
  <c r="F18" i="96"/>
  <c r="G18" i="96"/>
  <c r="B18" i="96"/>
  <c r="C23" i="49"/>
  <c r="C22" i="49"/>
  <c r="C18" i="57"/>
  <c r="C17" i="57"/>
  <c r="C23" i="37"/>
  <c r="C26" i="37" s="1"/>
  <c r="C22" i="37"/>
  <c r="C17" i="71"/>
  <c r="C16" i="71"/>
  <c r="C18" i="35"/>
  <c r="C17" i="35"/>
  <c r="C19" i="71"/>
  <c r="C23" i="69"/>
  <c r="B23" i="95"/>
  <c r="C56" i="13"/>
  <c r="C20" i="2"/>
  <c r="C46" i="4"/>
  <c r="F7" i="1"/>
  <c r="C10" i="2"/>
  <c r="C7" i="20"/>
  <c r="C7" i="7"/>
  <c r="C19" i="2"/>
  <c r="C18" i="2"/>
  <c r="C17" i="2"/>
  <c r="C16" i="2"/>
  <c r="C15" i="2"/>
  <c r="C14" i="2"/>
  <c r="C12" i="2"/>
  <c r="C11" i="2"/>
  <c r="C9" i="2"/>
  <c r="C35" i="4"/>
  <c r="C30" i="4"/>
  <c r="C29" i="4"/>
  <c r="C44" i="4"/>
  <c r="C41" i="4"/>
  <c r="C40" i="4"/>
  <c r="C15" i="4"/>
  <c r="C13" i="4"/>
  <c r="C12" i="4"/>
  <c r="C10" i="4"/>
  <c r="C9" i="4"/>
  <c r="C20" i="6"/>
  <c r="C12" i="11"/>
  <c r="C11" i="19"/>
  <c r="C31" i="25"/>
  <c r="C22" i="29"/>
  <c r="C21" i="33"/>
  <c r="C29" i="47"/>
  <c r="C7" i="23"/>
  <c r="C43" i="53"/>
  <c r="C42" i="53"/>
  <c r="C41" i="53"/>
  <c r="C38" i="53"/>
  <c r="C37" i="53"/>
  <c r="C23" i="53"/>
  <c r="C18" i="53"/>
  <c r="C10" i="53"/>
  <c r="C9" i="53"/>
  <c r="C7" i="72"/>
  <c r="C20" i="76"/>
  <c r="C62" i="78"/>
  <c r="C17" i="89"/>
  <c r="C16" i="92"/>
  <c r="C12" i="94"/>
  <c r="C34" i="80"/>
  <c r="C38" i="22"/>
  <c r="C19" i="45"/>
  <c r="C19" i="61"/>
  <c r="C22" i="67"/>
  <c r="C35" i="83"/>
  <c r="C26" i="59"/>
  <c r="C21" i="31"/>
  <c r="E14" i="22"/>
  <c r="E38" i="22" s="1"/>
  <c r="E32" i="22"/>
  <c r="E9" i="19"/>
  <c r="E57" i="15"/>
  <c r="E50" i="15"/>
  <c r="E48" i="13"/>
  <c r="E23" i="9"/>
  <c r="E29" i="9" s="1"/>
  <c r="E19" i="2"/>
  <c r="E46" i="4"/>
  <c r="E9" i="4"/>
  <c r="E16" i="2"/>
  <c r="E21" i="2" s="1"/>
  <c r="E12" i="94"/>
  <c r="E9" i="94"/>
  <c r="F12" i="94"/>
  <c r="E13" i="92"/>
  <c r="E9" i="92"/>
  <c r="E16" i="92" s="1"/>
  <c r="E14" i="89"/>
  <c r="E9" i="89"/>
  <c r="E17" i="89" s="1"/>
  <c r="F34" i="80"/>
  <c r="F62" i="78"/>
  <c r="H18" i="96" l="1"/>
  <c r="C27" i="49"/>
  <c r="C21" i="57"/>
  <c r="C21" i="35"/>
  <c r="C13" i="2"/>
  <c r="C23" i="2" s="1"/>
  <c r="D38" i="78"/>
  <c r="C21" i="2" l="1"/>
  <c r="F26" i="59"/>
  <c r="F27" i="49"/>
  <c r="F26" i="37"/>
  <c r="F21" i="33"/>
  <c r="F38" i="22"/>
  <c r="F57" i="15"/>
  <c r="E56" i="13"/>
  <c r="F56" i="13"/>
  <c r="G56" i="13"/>
  <c r="H56" i="13"/>
  <c r="I56" i="13"/>
  <c r="J56" i="13"/>
  <c r="K56" i="13"/>
  <c r="D56" i="13"/>
  <c r="F29" i="9"/>
  <c r="F20" i="6"/>
  <c r="F46" i="4"/>
  <c r="F21" i="2"/>
  <c r="C7" i="1"/>
</calcChain>
</file>

<file path=xl/sharedStrings.xml><?xml version="1.0" encoding="utf-8"?>
<sst xmlns="http://schemas.openxmlformats.org/spreadsheetml/2006/main" count="5010" uniqueCount="1480">
  <si>
    <t>McMaster Student's Union</t>
  </si>
  <si>
    <t>Dept. 0318 - Food Collective Centre</t>
  </si>
  <si>
    <t xml:space="preserve">For the Eight Months Ending </t>
  </si>
  <si>
    <t>PROPOSED</t>
  </si>
  <si>
    <t>Actual</t>
  </si>
  <si>
    <t>Projected</t>
  </si>
  <si>
    <t>Approved</t>
  </si>
  <si>
    <t>YE</t>
  </si>
  <si>
    <t>2022-2023</t>
  </si>
  <si>
    <t>YTD</t>
  </si>
  <si>
    <t>2021-22</t>
  </si>
  <si>
    <t>2020/21</t>
  </si>
  <si>
    <t>2019/20</t>
  </si>
  <si>
    <t>2018/19</t>
  </si>
  <si>
    <t>2017/18</t>
  </si>
  <si>
    <t>2016/17</t>
  </si>
  <si>
    <t>BUDGET</t>
  </si>
  <si>
    <t>Dec. 31/21</t>
  </si>
  <si>
    <t>April 30/22</t>
  </si>
  <si>
    <t>ACTUAL</t>
  </si>
  <si>
    <t>EXPLANATION</t>
  </si>
  <si>
    <t>All:</t>
  </si>
  <si>
    <t>3301-0318-0300</t>
  </si>
  <si>
    <t>FCC - FOODBOX  REVENUE</t>
  </si>
  <si>
    <t>3601-0318-0300</t>
  </si>
  <si>
    <t>FCC - SPONSORSHIP</t>
  </si>
  <si>
    <t>3801-0318-0300</t>
  </si>
  <si>
    <t>FCC - MEAL EXCHANGE REV</t>
  </si>
  <si>
    <t>5003-0318-0300</t>
  </si>
  <si>
    <t>FCC - OFFICE SUPPLIES</t>
  </si>
  <si>
    <t>We did not use this budget line this year, but that's because it was largely virtual. Next year, FCC execs may have use for this fund!</t>
  </si>
  <si>
    <t>5101-0318-0300</t>
  </si>
  <si>
    <t>FCC - TELEPHONE</t>
  </si>
  <si>
    <t>We did not use this this year. If this budget amount could be allocated to my proposed increases elsewhere, that would be ideal.</t>
  </si>
  <si>
    <t>6102-0318-0300</t>
  </si>
  <si>
    <t>FCC - ANNUAL CAMPAIGNS</t>
  </si>
  <si>
    <t>See my email message for explanation.</t>
  </si>
  <si>
    <t>6103-0318-0300</t>
  </si>
  <si>
    <t>FCC- GOOD FOOD BOX EXPENSE</t>
  </si>
  <si>
    <t>6494-0318-0300</t>
  </si>
  <si>
    <t>FCC - VOLUNTEER RECOGNITION</t>
  </si>
  <si>
    <t xml:space="preserve">We had less volunteers than usual this year, and 750 still didn't feel adequate to thank them properly. Particularly if we went up to the typical 40 volunteers next year, allocating 800 "even" to this area allows for each volunteer to have an allocated 20$. </t>
  </si>
  <si>
    <t>6501-0318-0300</t>
  </si>
  <si>
    <t>FCC - ADV. &amp; PROMO.</t>
  </si>
  <si>
    <t>6603-0318-0300</t>
  </si>
  <si>
    <t>FCC - RESERVE</t>
  </si>
  <si>
    <t>We have had to request multiple budget increases from EB this year because Lockers of Love has surged in popularity. 2900 is approximately how much we will have spent on the program over the year, according to my estimates.</t>
  </si>
  <si>
    <t>7001-0318-0300</t>
  </si>
  <si>
    <t>FCC - WAGES</t>
  </si>
  <si>
    <t>I am working on putting together a proposal for a new FCC Exec role dedicated to the community fridge being set up on campus, and I would hope to have this role be paid. I am still currently unsure what the wages would be for this role or how many hours they would be approved for, so I have not altered the proposed amount.</t>
  </si>
  <si>
    <t>7101-0318-0300</t>
  </si>
  <si>
    <t>FCC - BENEFITS</t>
  </si>
  <si>
    <t>7401-0318-0300</t>
  </si>
  <si>
    <t>FCC - BANK FEES</t>
  </si>
  <si>
    <t>Total All</t>
  </si>
  <si>
    <t>McMaster Students Union Inc.</t>
  </si>
  <si>
    <t>3000:9999</t>
  </si>
  <si>
    <t>All</t>
  </si>
  <si>
    <t>Dept. 0101 - Administration - All</t>
  </si>
  <si>
    <t>Dept. 0104 - Information &amp; Comm Technology - All</t>
  </si>
  <si>
    <t>Business Units - All</t>
  </si>
  <si>
    <t>Zero Cost Centres - All</t>
  </si>
  <si>
    <t>Committees &amp; Services - All</t>
  </si>
  <si>
    <t>Service Operations - All</t>
  </si>
  <si>
    <t>CFMU 93.3 Inc. - All</t>
  </si>
  <si>
    <t>Marmor Fund - All</t>
  </si>
  <si>
    <t>Student Health Plan Fund - All</t>
  </si>
  <si>
    <t>Student Dental Plan - All</t>
  </si>
  <si>
    <t>Dept. 0701 - University Centre Building Fund - All</t>
  </si>
  <si>
    <t>Sept 0702 - HUB</t>
  </si>
  <si>
    <t xml:space="preserve">Operating Fund </t>
  </si>
  <si>
    <t>Dept. 0101 - Administration</t>
  </si>
  <si>
    <t>3201-0101-0100</t>
  </si>
  <si>
    <t>ADM - FEES REV.- OPERATING FUND</t>
  </si>
  <si>
    <t>3202-0101-0100</t>
  </si>
  <si>
    <t>ADM - WUSC FUND/ INCITE FEES</t>
  </si>
  <si>
    <t>3204-0101-0100</t>
  </si>
  <si>
    <t>ADM - FEES REV. - FACULTY SUPPORT</t>
  </si>
  <si>
    <t>3205-0101-0100</t>
  </si>
  <si>
    <t>ADM - ANCILLARY SUPPORT FEES</t>
  </si>
  <si>
    <t>3701-0101-0100</t>
  </si>
  <si>
    <t>ADM -  INCOME - BANK INTEREST</t>
  </si>
  <si>
    <t>3751-0101-0100</t>
  </si>
  <si>
    <t>ADM - INVEST. INC. - SECURITIES</t>
  </si>
  <si>
    <t>3801-0101-0100</t>
  </si>
  <si>
    <t>ADM - OTHER REVENUE</t>
  </si>
  <si>
    <t>5003-0101-0100</t>
  </si>
  <si>
    <t>ADM - OFFICE SUPPLIES</t>
  </si>
  <si>
    <t>5010-0101-0100</t>
  </si>
  <si>
    <t>ADM -  POSTAGE</t>
  </si>
  <si>
    <t>5015-0101-0100</t>
  </si>
  <si>
    <t>ADM - COURIER SERVICE</t>
  </si>
  <si>
    <t>5101-0101-0100</t>
  </si>
  <si>
    <t>ADM - TELEPHONE</t>
  </si>
  <si>
    <t>5201-0101-0100</t>
  </si>
  <si>
    <t>ADM - PHOTOCOPYING</t>
  </si>
  <si>
    <t>5301-0101-0100</t>
  </si>
  <si>
    <t>ADM - COMP. SUPP. &amp; SOFTWARE</t>
  </si>
  <si>
    <t>5401-0101-0100</t>
  </si>
  <si>
    <t>ADM - INSURANCE - EQUIPMENT</t>
  </si>
  <si>
    <t>5501-0101-0100</t>
  </si>
  <si>
    <t>ADM - REPAIRS &amp; MTCE.</t>
  </si>
  <si>
    <t>5905-0101-0100</t>
  </si>
  <si>
    <t>ADM - MEMBERSHIP &amp; SUBSCRIPTIONS</t>
  </si>
  <si>
    <t>6111-0101-0100</t>
  </si>
  <si>
    <t>ADM - FT STAFF EVENTS</t>
  </si>
  <si>
    <t>6402-0101-0100</t>
  </si>
  <si>
    <t>ADM - AWARDS &amp; MEETINGS</t>
  </si>
  <si>
    <t>6501-0101-0100</t>
  </si>
  <si>
    <t>ADM - ADV. &amp; PROMO.</t>
  </si>
  <si>
    <t>6601-0101-0100</t>
  </si>
  <si>
    <t>ADM - HEALTH &amp; SAFETY</t>
  </si>
  <si>
    <t>6602-0101-0100</t>
  </si>
  <si>
    <t>ADM - WUSC/INCITE/ANCILLARY</t>
  </si>
  <si>
    <t>6603-0101-0100</t>
  </si>
  <si>
    <t>ADM - FACULTY SUPPORT DISB.</t>
  </si>
  <si>
    <t>6715-0101-0100</t>
  </si>
  <si>
    <t>ADM - PURCHASED SERVICES</t>
  </si>
  <si>
    <t>6801-0101-0100</t>
  </si>
  <si>
    <t>ADM -  MGMT TRAINING</t>
  </si>
  <si>
    <t>6802-0101-0100</t>
  </si>
  <si>
    <t>ADM - EDUCATIONAL EXPENSE</t>
  </si>
  <si>
    <t>6901-0101-0100</t>
  </si>
  <si>
    <t>ADM - TRAVEL &amp; CONFERENCE</t>
  </si>
  <si>
    <t>7001-0101-0100</t>
  </si>
  <si>
    <t>ADM - WAGES</t>
  </si>
  <si>
    <t>7101-0101-0100</t>
  </si>
  <si>
    <t>ADM - BENEFITS</t>
  </si>
  <si>
    <t>7301-0101-0100</t>
  </si>
  <si>
    <t>ADM - AUDIT FEES</t>
  </si>
  <si>
    <t xml:space="preserve"> </t>
  </si>
  <si>
    <t>7351-0101-0100</t>
  </si>
  <si>
    <t>ADM - PROFESSIONAL FEES</t>
  </si>
  <si>
    <t>7401-0101-0100</t>
  </si>
  <si>
    <t>ADM - BANK CHARGES</t>
  </si>
  <si>
    <t>7402-0101-0100</t>
  </si>
  <si>
    <t>ADM - Foreign Currency Exch. Loss</t>
  </si>
  <si>
    <t>7515-0101-0100</t>
  </si>
  <si>
    <t>ADM - CASH (OVER)/SHORT</t>
  </si>
  <si>
    <t>7599-0101-0100</t>
  </si>
  <si>
    <t>ADM - OVERHEAD</t>
  </si>
  <si>
    <t>8001-0101-0100</t>
  </si>
  <si>
    <t>ADM - DEPRECIATION EXP.</t>
  </si>
  <si>
    <t>8501-0101-0100</t>
  </si>
  <si>
    <t>ADM - HST/GST EXPENSE</t>
  </si>
  <si>
    <t>Business Units</t>
  </si>
  <si>
    <t>Dept. 0201 - Union Market</t>
  </si>
  <si>
    <t>3001-0201-0100</t>
  </si>
  <si>
    <t>UMKT - SALES - GENERAL</t>
  </si>
  <si>
    <t>3801-0201-0100</t>
  </si>
  <si>
    <t>UMKT - OTHER REVENUE</t>
  </si>
  <si>
    <t>4001-0201-0100</t>
  </si>
  <si>
    <t>UMKT - COS - GENERAL</t>
  </si>
  <si>
    <t>4002-0201-0100</t>
  </si>
  <si>
    <t>UMKT - COS - SPOILAGE</t>
  </si>
  <si>
    <t>5003-0201-0100</t>
  </si>
  <si>
    <t>UMKT - OFFICE SUPPLIES</t>
  </si>
  <si>
    <t>5101-0201-0100</t>
  </si>
  <si>
    <t>UMKT - TELEPHONE</t>
  </si>
  <si>
    <t>5306-0201-0100</t>
  </si>
  <si>
    <t>UMKT - STORE SUPPLIES</t>
  </si>
  <si>
    <t>5501-0201-0100</t>
  </si>
  <si>
    <t>UMKT - REPAIRS &amp; MTCE.</t>
  </si>
  <si>
    <t>6402-0201-0100</t>
  </si>
  <si>
    <t>UMKT - AWARDS &amp; MEETINGS</t>
  </si>
  <si>
    <t>6501-0201-0100</t>
  </si>
  <si>
    <t>UMKT - ADV. &amp; PROMO.</t>
  </si>
  <si>
    <t>6715-0201-0100</t>
  </si>
  <si>
    <t>UMKT - PURCHASED SERVICES</t>
  </si>
  <si>
    <t>6802-0201-0100</t>
  </si>
  <si>
    <t>UMKT - TRAINING</t>
  </si>
  <si>
    <t>6901-0201-0100</t>
  </si>
  <si>
    <t>UMKT - TRAVEL &amp; CONFERENCE</t>
  </si>
  <si>
    <t>7001-0201-0100</t>
  </si>
  <si>
    <t>UMKT - WAGES</t>
  </si>
  <si>
    <t>7002-0201-0100</t>
  </si>
  <si>
    <t>Govt Salary Relief Covid</t>
  </si>
  <si>
    <t>7101-0201-0100</t>
  </si>
  <si>
    <t>UMKT - BENEFITS</t>
  </si>
  <si>
    <t>7401-0201-0100</t>
  </si>
  <si>
    <t>UMKT - BANK CHARGES</t>
  </si>
  <si>
    <t>7515-0201-0100</t>
  </si>
  <si>
    <t>UMKT - CASH (OVER)/SHORT</t>
  </si>
  <si>
    <t>8001-0201-0100</t>
  </si>
  <si>
    <t>UMKT - DEPRECIATION EXP.</t>
  </si>
  <si>
    <t>Dept. 0104 - Information &amp; Comm Technology</t>
  </si>
  <si>
    <t>5003-0104-0100</t>
  </si>
  <si>
    <t>ICT-OFFICE SUPPLIES</t>
  </si>
  <si>
    <t>5101-0104-0100</t>
  </si>
  <si>
    <t>ICT - TELEPHONE</t>
  </si>
  <si>
    <t>5301-0104-0100</t>
  </si>
  <si>
    <t>ICT - COMPUTER SUPPLIES &amp; SOFTWARE</t>
  </si>
  <si>
    <t>5501-0104-0100</t>
  </si>
  <si>
    <t>ICT - REPAIRS &amp; MTCE.</t>
  </si>
  <si>
    <t>6715-0104-0100</t>
  </si>
  <si>
    <t>ICT - PURCHASED SERVICES</t>
  </si>
  <si>
    <t>6801-0104-0100</t>
  </si>
  <si>
    <t>ICT - MGMT TRAINING</t>
  </si>
  <si>
    <t>6901-0104-0100</t>
  </si>
  <si>
    <t>ICT- TRAVEL &amp; CONFERENCE</t>
  </si>
  <si>
    <t>7001-0104-0100</t>
  </si>
  <si>
    <t>ICT - WAGES</t>
  </si>
  <si>
    <t>7101-0104-0100</t>
  </si>
  <si>
    <t>ICT - BENEFITS</t>
  </si>
  <si>
    <t>8001-0104-0100</t>
  </si>
  <si>
    <t>ICT - DEPRECIATION EXP.</t>
  </si>
  <si>
    <t>Dept. 0202 - CHATIME</t>
  </si>
  <si>
    <t>3801-0202-0100</t>
  </si>
  <si>
    <t>CHATIME - RENTAL INCOME</t>
  </si>
  <si>
    <t>5101-0202-0100</t>
  </si>
  <si>
    <t>CHATIME - TELEPHONE</t>
  </si>
  <si>
    <t>Dept. 0203 - Underground Media &amp; Design</t>
  </si>
  <si>
    <t>3002-0203-0100</t>
  </si>
  <si>
    <t>UNGRN - SALES - COPY &amp; PRINT - B&amp;W</t>
  </si>
  <si>
    <t>3003-0203-0100</t>
  </si>
  <si>
    <t>UNGRN - SALES - OUTSOURCED PRINTING</t>
  </si>
  <si>
    <t>3005-0203-0100</t>
  </si>
  <si>
    <t>UNGRN - SALES - EXTERNAL BINDING</t>
  </si>
  <si>
    <t>3006-0203-0100</t>
  </si>
  <si>
    <t>UNGRN - SALES - EXT. LABOUR &amp; DESIGN</t>
  </si>
  <si>
    <t>3008-0203-0100</t>
  </si>
  <si>
    <t>UNGRN - SALES - SILH AD DESIGN</t>
  </si>
  <si>
    <t>3010-0203-0100</t>
  </si>
  <si>
    <t>UNGRN - SALES - COPY &amp; PRINT - COLOUR</t>
  </si>
  <si>
    <t>3011-0203-0100</t>
  </si>
  <si>
    <t>UNGRN - SALES - WIDE FORMAT PRINTING</t>
  </si>
  <si>
    <t>3012-0203-0100</t>
  </si>
  <si>
    <t>UNGRN - MISCELLANEOUS SALES</t>
  </si>
  <si>
    <t>3013-0203-0100</t>
  </si>
  <si>
    <t>UNGRN - PAPER SALES</t>
  </si>
  <si>
    <t>3014-0203-0100</t>
  </si>
  <si>
    <t>UNGRN - CAMPUS SCREENS &amp; ADV. REVENUE</t>
  </si>
  <si>
    <t>3020-0203-0100</t>
  </si>
  <si>
    <t>UNGRN - SALES - INT. - WIDE FORMAT</t>
  </si>
  <si>
    <t>3021-0203-0100</t>
  </si>
  <si>
    <t>UNGRN - SALES - INT. - COPY &amp; PRINT - B&amp;W</t>
  </si>
  <si>
    <t>3022-0203-0100</t>
  </si>
  <si>
    <t>UNGRN - SALES - INT. - COPY &amp; PRINT - COLOUR</t>
  </si>
  <si>
    <t>3023-0203-0100</t>
  </si>
  <si>
    <t>UNGRN - SALES - INT. - OUTSOURCED PRINTING</t>
  </si>
  <si>
    <t>3024-0203-0100</t>
  </si>
  <si>
    <t>UNGRN - SALES - INT. - BINDING</t>
  </si>
  <si>
    <t>3025-0203-0100</t>
  </si>
  <si>
    <t>UNGRN - SALES - INT. - LABOUR &amp; DESIGN</t>
  </si>
  <si>
    <t>3026-0203-0100</t>
  </si>
  <si>
    <t>UNGRN - SALES - ONLINE</t>
  </si>
  <si>
    <t>3111-0203-0100</t>
  </si>
  <si>
    <t>UNGRN - SALES - MSU GUIDEBOOK ADVERTISING</t>
  </si>
  <si>
    <t>3112-0203-0100</t>
  </si>
  <si>
    <t>UNGRN - SALES - WALL CALENDAR</t>
  </si>
  <si>
    <t>3114-0203-0100</t>
  </si>
  <si>
    <t>UNGRN - SALES - ALMANAC INTERNAL</t>
  </si>
  <si>
    <t>3115-0203-0100</t>
  </si>
  <si>
    <t>UNGRN - SALES - ALMANAC</t>
  </si>
  <si>
    <t>4001-0203-0100</t>
  </si>
  <si>
    <t>UNGRN - COS - PAPER SUPPLIES</t>
  </si>
  <si>
    <t>4011-0203-0100</t>
  </si>
  <si>
    <t>UNGRN - COS - WIDE FORMAT PRINT</t>
  </si>
  <si>
    <t>4201-0203-0100</t>
  </si>
  <si>
    <t>UNGRN - COS - PHOTOCOPYING</t>
  </si>
  <si>
    <t>4203-0203-0100</t>
  </si>
  <si>
    <t>UNGRN - COS - PRINTING</t>
  </si>
  <si>
    <t>4204-0203-0100</t>
  </si>
  <si>
    <t>UNGRN - COS - BINDING</t>
  </si>
  <si>
    <t>4206-0203-0100</t>
  </si>
  <si>
    <t>UNGRN - COS - PROMOTIONAL MDSE</t>
  </si>
  <si>
    <t>4207-0203-0100</t>
  </si>
  <si>
    <t>UNGRN - COS - RETAIL MDSE</t>
  </si>
  <si>
    <t>4212-0203-0100</t>
  </si>
  <si>
    <t>UNGRN - COS - WALL CALENDARS</t>
  </si>
  <si>
    <t>4215-0203-0100</t>
  </si>
  <si>
    <t>UNGRN - COS-ALMANAC EXPENSE</t>
  </si>
  <si>
    <t>5003-0203-0100</t>
  </si>
  <si>
    <t>UNGRN - OFFICE SUPPLIES</t>
  </si>
  <si>
    <t>5101-0203-0100</t>
  </si>
  <si>
    <t>UNGRN - TELEPHONE</t>
  </si>
  <si>
    <t>5501-0203-0100</t>
  </si>
  <si>
    <t>UNGRN - REPAIRS &amp; MTCE.</t>
  </si>
  <si>
    <t>6501-0203-0100</t>
  </si>
  <si>
    <t>UNGRN - ADV. &amp; PROMO.</t>
  </si>
  <si>
    <t>6604-0203-0100</t>
  </si>
  <si>
    <t>UNGRN - ADVERTISING SERVICES</t>
  </si>
  <si>
    <t>6612-0203-0100</t>
  </si>
  <si>
    <t>UNGRN - EXPENSE ACCOUNT</t>
  </si>
  <si>
    <t>6715-0203-0100</t>
  </si>
  <si>
    <t>UNGRN - PURCHASED SERVICES</t>
  </si>
  <si>
    <t>6901-0203-0100</t>
  </si>
  <si>
    <t>UNGRN - TRAVEL &amp; CONFERENCE</t>
  </si>
  <si>
    <t>7001-0203-0100</t>
  </si>
  <si>
    <t>UNGRN - WAGES</t>
  </si>
  <si>
    <t>7002-0203-0100</t>
  </si>
  <si>
    <t>GOVT SALARY RELEIF</t>
  </si>
  <si>
    <t>7101-0203-0100</t>
  </si>
  <si>
    <t>UNGRN - BENEFITS</t>
  </si>
  <si>
    <t>7401-0203-0100</t>
  </si>
  <si>
    <t>UNGRN - BANK CHARGES</t>
  </si>
  <si>
    <t>7515-0203-0100</t>
  </si>
  <si>
    <t>UNGRN - CASH (OVER)/SHORT</t>
  </si>
  <si>
    <t>7591-0203-0100</t>
  </si>
  <si>
    <t>UNGRN - BAD DEBTS</t>
  </si>
  <si>
    <t>8001-0203-0100</t>
  </si>
  <si>
    <t>UNGRN - DEPRECIATION EXP.</t>
  </si>
  <si>
    <t>8501-0203-0100</t>
  </si>
  <si>
    <t>UNGRN -HST/ GST EXPENSE</t>
  </si>
  <si>
    <t>Dept. 0204 - TwelvEighty</t>
  </si>
  <si>
    <t>3051-0204-0100</t>
  </si>
  <si>
    <t>TWELVE - SALES - BOTTLED BEER</t>
  </si>
  <si>
    <t>3052-0204-0100</t>
  </si>
  <si>
    <t>TWELVE - SALES - DRAUGHT BEER</t>
  </si>
  <si>
    <t>3053-0204-0100</t>
  </si>
  <si>
    <t>TWELVE - SALES - LIQUOR</t>
  </si>
  <si>
    <t>3054-0204-0100</t>
  </si>
  <si>
    <t>TWELVE - SALES - COOLERS</t>
  </si>
  <si>
    <t>3055-0204-0100</t>
  </si>
  <si>
    <t>TWELVE - SALES - WINE</t>
  </si>
  <si>
    <t>3061-0204-0100</t>
  </si>
  <si>
    <t>TWELVE - SALES - NON ALCOHOLIC</t>
  </si>
  <si>
    <t>3062-0204-0100</t>
  </si>
  <si>
    <t>TWELVE - SALES - FOOD</t>
  </si>
  <si>
    <t>3063-0204-0100</t>
  </si>
  <si>
    <t>TWELVE - SALES - CATERING</t>
  </si>
  <si>
    <t>3064-0204-0100</t>
  </si>
  <si>
    <t>TWELVE - SALES - CAFE</t>
  </si>
  <si>
    <t>3264-0204-0100</t>
  </si>
  <si>
    <t>TWELVE - GIFT CERT - SALES</t>
  </si>
  <si>
    <t>3801-0204-0100</t>
  </si>
  <si>
    <t>TWELVE - OTHER  REVENUE</t>
  </si>
  <si>
    <t>3802-0204-0100</t>
  </si>
  <si>
    <t>TWELVE - RENTAL REVENUES</t>
  </si>
  <si>
    <t>4051-0204-0100</t>
  </si>
  <si>
    <t>TWELVE - COS - BOTTLED BEER</t>
  </si>
  <si>
    <t>4052-0204-0100</t>
  </si>
  <si>
    <t>TWELVE - COS - DRAUGHT BEER</t>
  </si>
  <si>
    <t>4053-0204-0100</t>
  </si>
  <si>
    <t>TWELVE - COS - LIQUOR</t>
  </si>
  <si>
    <t>4054-0204-0100</t>
  </si>
  <si>
    <t>TWELVE - COS - COOLERS</t>
  </si>
  <si>
    <t>4055-0204-0100</t>
  </si>
  <si>
    <t>TWELVE - COS - WINE</t>
  </si>
  <si>
    <t>4056-0204-0100</t>
  </si>
  <si>
    <t>TWELVE - COS - SPOILAGE</t>
  </si>
  <si>
    <t>4061-0204-0100</t>
  </si>
  <si>
    <t>TWELVE - COS - NON-ALCOHOLIC</t>
  </si>
  <si>
    <t>4062-0204-0100</t>
  </si>
  <si>
    <t>TWELVE - COS - FOOD</t>
  </si>
  <si>
    <t>4064-0204-0100</t>
  </si>
  <si>
    <t>TWELVE - COS - CAFE</t>
  </si>
  <si>
    <t>5003-0204-0100</t>
  </si>
  <si>
    <t>TWELVE - OFFICE SUPPLIES</t>
  </si>
  <si>
    <t>5101-0204-0100</t>
  </si>
  <si>
    <t>TWELVE - TELEPHONE</t>
  </si>
  <si>
    <t>5301-0204-0100</t>
  </si>
  <si>
    <t>TWELVE - CLEANING SUPPLIES</t>
  </si>
  <si>
    <t>5311-0204-0100</t>
  </si>
  <si>
    <t>TWELVE - SMALLWARE SUPPLIES</t>
  </si>
  <si>
    <t>5321-0204-0100</t>
  </si>
  <si>
    <t>TWELVE - BAR SUPPLIES</t>
  </si>
  <si>
    <t>5325-0204-0100</t>
  </si>
  <si>
    <t>TWELVE - DELIVERY CHARGE</t>
  </si>
  <si>
    <t>5331-0204-0100</t>
  </si>
  <si>
    <t>TWELVE - KITCHEN SUPPLIES</t>
  </si>
  <si>
    <t>5401-0204-0100</t>
  </si>
  <si>
    <t>TWELVE - INSURANCE</t>
  </si>
  <si>
    <t>5501-0204-0100</t>
  </si>
  <si>
    <t>TWELVE - REPAIRS &amp; MTCE</t>
  </si>
  <si>
    <t>5716-0204-0100</t>
  </si>
  <si>
    <t>TWELVE - MEAL CARD</t>
  </si>
  <si>
    <t>5901-0204-0100</t>
  </si>
  <si>
    <t>TWELVE - SUBSCRIPTIONS</t>
  </si>
  <si>
    <t>5915-0204-0100</t>
  </si>
  <si>
    <t>TWELVE - SOCAN LICENSE</t>
  </si>
  <si>
    <t>6501-0204-0100</t>
  </si>
  <si>
    <t>TWELVE - MEDIA ADVERTISING</t>
  </si>
  <si>
    <t>6504-0204-0100</t>
  </si>
  <si>
    <t>TWELVE - PROMOTIONS - GENERAL</t>
  </si>
  <si>
    <t>6507-0204-0100</t>
  </si>
  <si>
    <t>TWELVE - FOOD - STAFF</t>
  </si>
  <si>
    <t>6701-0204-0100</t>
  </si>
  <si>
    <t>TWELVE - STAFF UNIFORMS</t>
  </si>
  <si>
    <t>6715-0204-0100</t>
  </si>
  <si>
    <t>TWELVE - PURCHASED SERVICES</t>
  </si>
  <si>
    <t>6804-0204-0100</t>
  </si>
  <si>
    <t>TWELVE - STAFF TRAINING</t>
  </si>
  <si>
    <t>6901-0204-0100</t>
  </si>
  <si>
    <t>TWELVE - TRAVEL &amp; CONFERENCE</t>
  </si>
  <si>
    <t>7001-0204-0100</t>
  </si>
  <si>
    <t>TWELVE - WAGES</t>
  </si>
  <si>
    <t>7002-0204-0100</t>
  </si>
  <si>
    <t>GOVT SALARY RELIEF</t>
  </si>
  <si>
    <t>7101-0204-0100</t>
  </si>
  <si>
    <t>TWELVE - BENEFITS</t>
  </si>
  <si>
    <t>7401-0204-0100</t>
  </si>
  <si>
    <t>TWELVE - BANK CHARGES</t>
  </si>
  <si>
    <t>7515-0204-0100</t>
  </si>
  <si>
    <t>TWELVE - CASH (OVER)/SHORT</t>
  </si>
  <si>
    <t>7591-0204-0100</t>
  </si>
  <si>
    <t>TWELVE - BAD DEBTS</t>
  </si>
  <si>
    <t>8001-0204-0100</t>
  </si>
  <si>
    <t>TWELVE - DEPRECIATION EXP.</t>
  </si>
  <si>
    <t xml:space="preserve">Dept. 0206 -DBAC Retail Space </t>
  </si>
  <si>
    <t>3801-0206-0100</t>
  </si>
  <si>
    <t>SHORT STOP - OTHER INCOME</t>
  </si>
  <si>
    <t>Dept. 0207 - SWELL</t>
  </si>
  <si>
    <t>3802-0207-0100</t>
  </si>
  <si>
    <t>SWELL - RENTAL INCOME</t>
  </si>
  <si>
    <t>Zero Cost Centres</t>
  </si>
  <si>
    <t>Dept. 0106 - Child Care Centre</t>
  </si>
  <si>
    <t>3261-0106-0100</t>
  </si>
  <si>
    <t>DCR - FEES REV.- PRIVATE PARENTS</t>
  </si>
  <si>
    <t>3262-0106-0100</t>
  </si>
  <si>
    <t>DCR - FEES REV. - SUBSIDY PARENTS</t>
  </si>
  <si>
    <t>3263-0106-0100</t>
  </si>
  <si>
    <t>DCR - FEES REV. - REGISTRATIONS</t>
  </si>
  <si>
    <t>3651-0106-0100</t>
  </si>
  <si>
    <t>DCR - GRANTS - STUDENT  PLACEMENT</t>
  </si>
  <si>
    <t>3661-0106-0100</t>
  </si>
  <si>
    <t>DCR - GRANTS - PROV. SALARY SUBSIDY</t>
  </si>
  <si>
    <t>3801-0106-0100</t>
  </si>
  <si>
    <t>DCR - OTHER REVENUE</t>
  </si>
  <si>
    <t>5003-0106-0100</t>
  </si>
  <si>
    <t>DCR - OFFICE SUPPLIES</t>
  </si>
  <si>
    <t>5004-0106-0100</t>
  </si>
  <si>
    <t>DCR - PPE Supplies</t>
  </si>
  <si>
    <t>5101-0106-0100</t>
  </si>
  <si>
    <t>DCR - TELEPHONE</t>
  </si>
  <si>
    <t>5301-0106-0100</t>
  </si>
  <si>
    <t>DCR - CLEANING SUPPLIES</t>
  </si>
  <si>
    <t>5305-0106-0100</t>
  </si>
  <si>
    <t>DCR - KITCHEN SUPPLIES</t>
  </si>
  <si>
    <t>5401-0106-0100</t>
  </si>
  <si>
    <t>DCR - INSURANCE</t>
  </si>
  <si>
    <t>5501-0106-0100</t>
  </si>
  <si>
    <t>DCR - REPAIRS &amp; MTCE.</t>
  </si>
  <si>
    <t>5801-0106-0100</t>
  </si>
  <si>
    <t>DCR - RENT - FACILITIES</t>
  </si>
  <si>
    <t>5905-0106-0100</t>
  </si>
  <si>
    <t>DCR - MEMBERSHIPS</t>
  </si>
  <si>
    <t>6501-0106-0100</t>
  </si>
  <si>
    <t>DCR - ADV. &amp; PROMO.</t>
  </si>
  <si>
    <t>6601-0106-0100</t>
  </si>
  <si>
    <t>DCR - FOOD EXPENSE</t>
  </si>
  <si>
    <t>6604-0106-0100</t>
  </si>
  <si>
    <t>DCR - PLAYROOM EXPENSES</t>
  </si>
  <si>
    <t>6605-0106-0100</t>
  </si>
  <si>
    <t>DCR - PLAY &amp; LEARNING SUPPLIES</t>
  </si>
  <si>
    <t>6715-0106-0100</t>
  </si>
  <si>
    <t>DCR - PURCHASED SERVICES</t>
  </si>
  <si>
    <t>6901-0106-0100</t>
  </si>
  <si>
    <t>DCR - TRAVEL &amp; CONFERENCE</t>
  </si>
  <si>
    <t>6912-0106-0100</t>
  </si>
  <si>
    <t>DCR - TRAVEL</t>
  </si>
  <si>
    <t>7001-0106-0100</t>
  </si>
  <si>
    <t>DCR - WAGES</t>
  </si>
  <si>
    <t>7002-0106-0100</t>
  </si>
  <si>
    <t>GOVT RELIEF FUNDING</t>
  </si>
  <si>
    <t>7101-0106-0100</t>
  </si>
  <si>
    <t>DCR - BENEFITS</t>
  </si>
  <si>
    <t>7401-0106-0100</t>
  </si>
  <si>
    <t>DCR - BANK CHARGES</t>
  </si>
  <si>
    <t>7591-0106-0100</t>
  </si>
  <si>
    <t>DCR -  BAD DEBTS</t>
  </si>
  <si>
    <t>8001-0106-0100</t>
  </si>
  <si>
    <t>DCR - DEPRECIATION EXP.</t>
  </si>
  <si>
    <t>Committees &amp; Services</t>
  </si>
  <si>
    <t>Dept. 0126 - Advocacy</t>
  </si>
  <si>
    <t>For the Eleven Months Ending Thursday, March 31, 2022</t>
  </si>
  <si>
    <t>Prior Yr.</t>
  </si>
  <si>
    <t>Current</t>
  </si>
  <si>
    <t>% Budget</t>
  </si>
  <si>
    <t>Month</t>
  </si>
  <si>
    <t>Budget</t>
  </si>
  <si>
    <t>Used</t>
  </si>
  <si>
    <t>March</t>
  </si>
  <si>
    <t>2020-21</t>
  </si>
  <si>
    <t>To Date</t>
  </si>
  <si>
    <t>5905-0126-0100 OUSA Membership Fee</t>
  </si>
  <si>
    <t>5906-0126-0100 OUSA GA EXPENSES</t>
  </si>
  <si>
    <t>6305-0126-0100 ED Team Campaigns</t>
  </si>
  <si>
    <t>6306-0126-0100 Election Awareness</t>
  </si>
  <si>
    <t>6804-0126-0100 TRAINING</t>
  </si>
  <si>
    <t>6901-0126-0100 Ed Team Travel &amp; Conference</t>
  </si>
  <si>
    <t>7001-0126-0100 SALARIES</t>
  </si>
  <si>
    <t>7101-0126-0100 BENEFITS</t>
  </si>
  <si>
    <t>Dept. 0107 - Emergency First Response Team</t>
  </si>
  <si>
    <t>3271-0107-0200</t>
  </si>
  <si>
    <t>EFRT - FEES REV. - COURSES</t>
  </si>
  <si>
    <t>3401-0107-0200</t>
  </si>
  <si>
    <t>EFRT - CONFERENCE REVENUE</t>
  </si>
  <si>
    <t>3801-0107-0200</t>
  </si>
  <si>
    <t>EFRT - MAC SUMMER FUNDING</t>
  </si>
  <si>
    <t>5003-0107-0200</t>
  </si>
  <si>
    <t>EFRT - OFFICE SUPPLIES</t>
  </si>
  <si>
    <t>5101-0107-0200</t>
  </si>
  <si>
    <t>EFRT - TELEPHONE</t>
  </si>
  <si>
    <t>5201-0107-0200</t>
  </si>
  <si>
    <t>EFRT - PHOTOCOPYING</t>
  </si>
  <si>
    <t>5315-0107-0200</t>
  </si>
  <si>
    <t>EFRT - TEAM SUPPLIES</t>
  </si>
  <si>
    <t>COVID-19 PPE and cleaning equipment really affected our budget this year and will continue to affect this budget line.</t>
  </si>
  <si>
    <t>5501-0107-0200</t>
  </si>
  <si>
    <t>EFRT - REPAIRS &amp; MTCE.</t>
  </si>
  <si>
    <t>This year, we couldn't repair one of our bikes because it was too expensive of a repair.</t>
  </si>
  <si>
    <t>5715-0107-0200</t>
  </si>
  <si>
    <t>EFRT - RENT EXPENSE - EQUIPMENT</t>
  </si>
  <si>
    <t>6201-0107-0200</t>
  </si>
  <si>
    <t>EFRT - CONFERENCE EXPENSES</t>
  </si>
  <si>
    <t xml:space="preserve">We will be attending conferences next year, and with a larger team, we need more money to send responders to these conferences. </t>
  </si>
  <si>
    <t>6300-0107-0200</t>
  </si>
  <si>
    <t>EFRT - MAC SUMMER FUNDING EXPENSES</t>
  </si>
  <si>
    <t>6415-0107-0200</t>
  </si>
  <si>
    <t>EFRT - RECOGNITION AWARDS</t>
  </si>
  <si>
    <t>6501-0107-0200</t>
  </si>
  <si>
    <t>EFRT - ADV. &amp; PROMO.</t>
  </si>
  <si>
    <t>6633-0107-0200</t>
  </si>
  <si>
    <t>EFRT - TEAM UNIFORMS</t>
  </si>
  <si>
    <t>6803-0107-0200</t>
  </si>
  <si>
    <t>EFRT - PUBLIC EDUCATION</t>
  </si>
  <si>
    <t>6804-0107-0200</t>
  </si>
  <si>
    <t>EFRT - VOLUNTEER TRAINING</t>
  </si>
  <si>
    <t>With in-house EMR and FR instructors, we would save on some training costs.</t>
  </si>
  <si>
    <t>6912-0107-0200</t>
  </si>
  <si>
    <t>EFRT - TRAVEL</t>
  </si>
  <si>
    <t>7001-0107-0200</t>
  </si>
  <si>
    <t>EFRT - WAGES</t>
  </si>
  <si>
    <t>7101-0107-0200</t>
  </si>
  <si>
    <t>EFRT - BENEFITS</t>
  </si>
  <si>
    <t>7401-0107-0200</t>
  </si>
  <si>
    <t>EFRT - BANK FEES</t>
  </si>
  <si>
    <t>8001-0107-0200</t>
  </si>
  <si>
    <t>EFRT - DEPRECIATION EXP.</t>
  </si>
  <si>
    <t>Dept. 0108 - MacCycle</t>
  </si>
  <si>
    <t>3301-0108-0100</t>
  </si>
  <si>
    <t>MCYC - SALES REVENUE</t>
  </si>
  <si>
    <t>3801-0108-0100</t>
  </si>
  <si>
    <t>MCYC - OTHER REVENUE</t>
  </si>
  <si>
    <t>5101-0108-0100</t>
  </si>
  <si>
    <t>MCYC - TELEPHONE</t>
  </si>
  <si>
    <t>6494-0108-0100</t>
  </si>
  <si>
    <t>MCYC - VOLUNTEER RECOGNITION</t>
  </si>
  <si>
    <t>6501-0108-0100</t>
  </si>
  <si>
    <t>MCYC - ADV. &amp; PROMO.</t>
  </si>
  <si>
    <t>6603-0108-0100</t>
  </si>
  <si>
    <t>MCYC - SPECIAL PROJECTS</t>
  </si>
  <si>
    <t>6604-0108-0100</t>
  </si>
  <si>
    <t>MCYC - PARTS</t>
  </si>
  <si>
    <t>7001-0108-0100</t>
  </si>
  <si>
    <t>MCYC - WAGES</t>
  </si>
  <si>
    <t>7101-0108-0100</t>
  </si>
  <si>
    <t>MCYC - BENEFITS</t>
  </si>
  <si>
    <t>8001-0108-0100</t>
  </si>
  <si>
    <t>MCYC - DEPRECIATION EXP.</t>
  </si>
  <si>
    <t>8501-0108-0100</t>
  </si>
  <si>
    <t>MCYC - HST/GST EXPENSE</t>
  </si>
  <si>
    <t>Dept. 0116 - Student Health Education Centre</t>
  </si>
  <si>
    <t>5003-0116-0300</t>
  </si>
  <si>
    <t>SHEC - OFFICE SUPPLIES</t>
  </si>
  <si>
    <t>5101-0116-0300</t>
  </si>
  <si>
    <t>SHEC - TELEPHONE</t>
  </si>
  <si>
    <t>5501-0116-0300</t>
  </si>
  <si>
    <t>SHEC - REPAIRS &amp; MTCE.</t>
  </si>
  <si>
    <t>5951-0116-0300</t>
  </si>
  <si>
    <t>SHEC - REFERENCE LIBRARY</t>
  </si>
  <si>
    <t>6101-0116-0300</t>
  </si>
  <si>
    <t>SHEC - HEALTH SUPPLIES</t>
  </si>
  <si>
    <t>6102-0116-0300</t>
  </si>
  <si>
    <t>SHEC - ANNUAL CAMPAIGNS</t>
  </si>
  <si>
    <t>6494-0116-0300</t>
  </si>
  <si>
    <t>SHEC - VOLUNTEER RECOGNITION</t>
  </si>
  <si>
    <t>6501-0116-0300</t>
  </si>
  <si>
    <t>SHEC - ADV. &amp; PROMO.</t>
  </si>
  <si>
    <t>6804-0116-0300</t>
  </si>
  <si>
    <t>SHEC - TRAINING EXPENSE</t>
  </si>
  <si>
    <t>7001-0116-0300</t>
  </si>
  <si>
    <t>SHEC - WAGES</t>
  </si>
  <si>
    <t>7101-0116-0300</t>
  </si>
  <si>
    <t>SHEC - BENEFITS</t>
  </si>
  <si>
    <t>8001-0116-0300</t>
  </si>
  <si>
    <t>SHEC - DEPRECIATION EXP.</t>
  </si>
  <si>
    <t>Dept. 0117 - Student Walk Home Attendant Team</t>
  </si>
  <si>
    <t>5003-0117-0200</t>
  </si>
  <si>
    <t>SWHT - OFFICE SUPPLIES</t>
  </si>
  <si>
    <t>5101-0117-0200</t>
  </si>
  <si>
    <t>SWHT - TELEPHONE</t>
  </si>
  <si>
    <t>6102-0117-0200</t>
  </si>
  <si>
    <t>SWHT - ANNUAL CAMPAIGNS</t>
  </si>
  <si>
    <t>6494-0117-0200</t>
  </si>
  <si>
    <t>SWHT - VOLUNTEER RECOGNITION</t>
  </si>
  <si>
    <t>6501-0117-0200</t>
  </si>
  <si>
    <t>SWHT - ADV. &amp; PROMO.</t>
  </si>
  <si>
    <t>6633-0117-0200</t>
  </si>
  <si>
    <t>SWHT - TEAM UNIFORMS</t>
  </si>
  <si>
    <t>6804-0117-0200</t>
  </si>
  <si>
    <t>SWHT - VOLUNTEER TRAINING</t>
  </si>
  <si>
    <t>6901-0117-0200</t>
  </si>
  <si>
    <t>SWHT - TRAVEL &amp; CONFERENCE</t>
  </si>
  <si>
    <t>7001-0117-0200</t>
  </si>
  <si>
    <t>SWHT - WAGES</t>
  </si>
  <si>
    <t>7101-0117-0200</t>
  </si>
  <si>
    <t>SWHT - BENEFITS</t>
  </si>
  <si>
    <t>8001-0117-0200</t>
  </si>
  <si>
    <t>SWHT - DEPRECIATION EXP.</t>
  </si>
  <si>
    <t>Dept. 0118 - MACCESS</t>
  </si>
  <si>
    <t>5003-0118-0300</t>
  </si>
  <si>
    <t>MACCESS - OFFICE SUPPLIES</t>
  </si>
  <si>
    <t>5101-0118-0300</t>
  </si>
  <si>
    <t>MACCESS - TELEPHONE</t>
  </si>
  <si>
    <t>6102-0118-0300</t>
  </si>
  <si>
    <t>MACCESS - ANNUAL CAMPAIGNS</t>
  </si>
  <si>
    <t>In order to afford ASL, CART, and other accessibility needs as well as pay speakers a reasonable wage, I propose a higher budget in this area for next year</t>
  </si>
  <si>
    <t>6402-0118-0300</t>
  </si>
  <si>
    <t>MACCESS - AWARDS &amp; MEETINGS</t>
  </si>
  <si>
    <t>6494-0118-0300</t>
  </si>
  <si>
    <t>MACESS- Volunteer Recognition</t>
  </si>
  <si>
    <t>6501-0118-0300</t>
  </si>
  <si>
    <t>MACCESS - ADV. &amp; PROMO</t>
  </si>
  <si>
    <t>6603-0118-0300</t>
  </si>
  <si>
    <t>MACCESS - SPECIAL PROJECTS</t>
  </si>
  <si>
    <t>We utilize this budget line to purchase resources for community memebrs. With COVID continuing, disabled community members need additional essential resources such as clear masks and hand sanitizer (outside of our usual resources of mobility aids and other disability supports</t>
  </si>
  <si>
    <t>6804-0118-0300</t>
  </si>
  <si>
    <t>MACCESS- Training Expense - -</t>
  </si>
  <si>
    <t>7001-0118-0300</t>
  </si>
  <si>
    <t>MACCESS - WAGES</t>
  </si>
  <si>
    <t>7101-0118-0300</t>
  </si>
  <si>
    <t>MACCESS - BENEFITS</t>
  </si>
  <si>
    <t>8001-0118-0300</t>
  </si>
  <si>
    <t>MACCESS - DEPRECIATION EXP.</t>
  </si>
  <si>
    <t>Dept. 0119 - Pride Community Centre</t>
  </si>
  <si>
    <t>5003-0119-0300</t>
  </si>
  <si>
    <t>PCC - OFFICE SUPPLIES</t>
  </si>
  <si>
    <t>5101-0119-0300</t>
  </si>
  <si>
    <t>PCC - TELEPHONE</t>
  </si>
  <si>
    <t>5202-0119-0300</t>
  </si>
  <si>
    <t>PCC - COMMUNITY OUTREACH</t>
  </si>
  <si>
    <t>6102-0119-0300</t>
  </si>
  <si>
    <t>PCC - ANNUAL CAMPAIGNS</t>
  </si>
  <si>
    <t>6494-0119-0300</t>
  </si>
  <si>
    <t>PCC - VOLUNTEER RECOGNITION</t>
  </si>
  <si>
    <t>6501-0119-0300</t>
  </si>
  <si>
    <t>PCC - ADV. &amp; PROMO.</t>
  </si>
  <si>
    <t>6604-0119-0300</t>
  </si>
  <si>
    <t>PCC - RESOURCE PURCHASES</t>
  </si>
  <si>
    <t>6804-0119-0300</t>
  </si>
  <si>
    <t>PCC - TRAINING EXPENSE</t>
  </si>
  <si>
    <t>7001-0119-0300</t>
  </si>
  <si>
    <t>PCC - WAGES</t>
  </si>
  <si>
    <t>7101-0119-0300</t>
  </si>
  <si>
    <t>PCC - BENEFITS</t>
  </si>
  <si>
    <t>8001-0119-0300</t>
  </si>
  <si>
    <t>PCC - DEPRECIATION EXP.</t>
  </si>
  <si>
    <t>Dept. 0120 - Maroons</t>
  </si>
  <si>
    <t>3301-0120-0100</t>
  </si>
  <si>
    <t>MAROONS - MISC DONATIONS</t>
  </si>
  <si>
    <t>3801-0120-0100</t>
  </si>
  <si>
    <t>MAROONS - MISC. REVENUE</t>
  </si>
  <si>
    <t>3881-0120-0100</t>
  </si>
  <si>
    <t>MAROONS - UNIFORM REVENUES</t>
  </si>
  <si>
    <t>5003-0120-0100</t>
  </si>
  <si>
    <t>MAROONS - OFFICE SUPPLIES</t>
  </si>
  <si>
    <t>can consider $75 next year?</t>
  </si>
  <si>
    <t>5101-0120-0100</t>
  </si>
  <si>
    <t>MAROONS - TELEPHONE</t>
  </si>
  <si>
    <t>5715-0120-0100</t>
  </si>
  <si>
    <t>MAROONS - RENT EXP. - EQUIPMENT</t>
  </si>
  <si>
    <t>6102-0120-0100</t>
  </si>
  <si>
    <t>MAROONS - ANNUAL CAMPAIGNS</t>
  </si>
  <si>
    <t>6415-0120-0100</t>
  </si>
  <si>
    <t>MAROONS - RECOGNITION AWARDS</t>
  </si>
  <si>
    <t>6501-0120-0100</t>
  </si>
  <si>
    <t>MAROONS - ADV. &amp; PROMO.</t>
  </si>
  <si>
    <t>6603-0120-0100</t>
  </si>
  <si>
    <t>MAROONS - SPECIAL PROJECTS</t>
  </si>
  <si>
    <t>6633-0120-0100</t>
  </si>
  <si>
    <t>MAROONS - UNIFORMS</t>
  </si>
  <si>
    <t>extra $500 for financial aid (maroons suits are more expensive than regular rep suit)</t>
  </si>
  <si>
    <t>6804-0120-0100</t>
  </si>
  <si>
    <t>MAROONS - MEMBER TRAINING</t>
  </si>
  <si>
    <t>decrease for next year?</t>
  </si>
  <si>
    <t>6901-0120-0100</t>
  </si>
  <si>
    <t>MAROONS - TRAVEL EXPENSE</t>
  </si>
  <si>
    <t>7001-0120-0100</t>
  </si>
  <si>
    <t>MAROONS - WAGES</t>
  </si>
  <si>
    <t>7101-0120-0100</t>
  </si>
  <si>
    <t>MAROONS - BENEFITS</t>
  </si>
  <si>
    <t>7401-0120-0100</t>
  </si>
  <si>
    <t>MAROONS - BANK CHARGES</t>
  </si>
  <si>
    <t>Dept. 0121 - CLAY</t>
  </si>
  <si>
    <t>3301-0121-0100</t>
  </si>
  <si>
    <t>CLAY - CONFERENCE REVENUE</t>
  </si>
  <si>
    <t>3801-0121-0100</t>
  </si>
  <si>
    <t>CLAY - OTHER REVENUE</t>
  </si>
  <si>
    <t>5101-0121-0100</t>
  </si>
  <si>
    <t>CLAY - TELEPHONE</t>
  </si>
  <si>
    <t>5201-0121-0100</t>
  </si>
  <si>
    <t>CLAY - PHOTOCOPYING</t>
  </si>
  <si>
    <t>6102-0121-0100</t>
  </si>
  <si>
    <t>CLAY - ANNUAL CAMPAIGNS</t>
  </si>
  <si>
    <t>7001-0121-0100</t>
  </si>
  <si>
    <t>CLAY - WAGES</t>
  </si>
  <si>
    <t>7101-0121-0100</t>
  </si>
  <si>
    <t>CLAY - BENEFITS</t>
  </si>
  <si>
    <t>8501-0121-0100</t>
  </si>
  <si>
    <t>CLAY - HST/GST EXPENSE</t>
  </si>
  <si>
    <t>Dept. 0122 - Fundraising Initiative Team (FIT)</t>
  </si>
  <si>
    <t>3301-0122-0100</t>
  </si>
  <si>
    <t>FIT - SHINERAMA DONATIONS</t>
  </si>
  <si>
    <t>3303-0122-0100</t>
  </si>
  <si>
    <t>FIT- TERRY FOX RUN DONATIONS</t>
  </si>
  <si>
    <t>5101-0122-0100</t>
  </si>
  <si>
    <t>FIT - TELEPHONE</t>
  </si>
  <si>
    <t>5201-0122-0100</t>
  </si>
  <si>
    <t>FIT - PHOTOCOPYING</t>
  </si>
  <si>
    <t>6301-0122-0100</t>
  </si>
  <si>
    <t>FIT - SHINERAMA EXPENSES</t>
  </si>
  <si>
    <t>6303-0122-0100</t>
  </si>
  <si>
    <t>FIT- TERRY FOX RUN</t>
  </si>
  <si>
    <t>6494-0122-0100</t>
  </si>
  <si>
    <t>FIT -  VOLUNTEER RECOGNITION</t>
  </si>
  <si>
    <t>6602-0122-0100</t>
  </si>
  <si>
    <t>FIT - DONATIONS PAID OUT</t>
  </si>
  <si>
    <t>7001-0122-0100</t>
  </si>
  <si>
    <t>FIT - WAGES</t>
  </si>
  <si>
    <t>7101-0122-0100</t>
  </si>
  <si>
    <t>FIT - BENEFITS</t>
  </si>
  <si>
    <t>Dept. 0124 - Horizons</t>
  </si>
  <si>
    <t>3303-0124-0100</t>
  </si>
  <si>
    <t>HORIZONS - FEE REVENUE</t>
  </si>
  <si>
    <t>3802-0124-0100</t>
  </si>
  <si>
    <t>HORIZONS - OTHER REVENUE</t>
  </si>
  <si>
    <t>5101-0124-0100</t>
  </si>
  <si>
    <t>HORIZONS - TELEPHONE</t>
  </si>
  <si>
    <t>6103-0124-0100</t>
  </si>
  <si>
    <t>HORIZONS - ANNUAL CAMPAIGN</t>
  </si>
  <si>
    <t>6501-0124-0100</t>
  </si>
  <si>
    <t>HORIZONS - ADV. &amp; PROMO.</t>
  </si>
  <si>
    <t>6802-0124-0100</t>
  </si>
  <si>
    <t>HORIZONS - LEADER TRAINING</t>
  </si>
  <si>
    <t>7001-0124-0100</t>
  </si>
  <si>
    <t>HORIZONS - WAGES</t>
  </si>
  <si>
    <t>7101-0124-0100</t>
  </si>
  <si>
    <t>HORIZONS - BENEFITS</t>
  </si>
  <si>
    <t>7401-0124-0100</t>
  </si>
  <si>
    <t>HORIZONS - BANK FEES</t>
  </si>
  <si>
    <t>8501-0124-0100</t>
  </si>
  <si>
    <t>HORIZONS - HST/GST EXPENSE</t>
  </si>
  <si>
    <t>Dept. 0125 - SPARK</t>
  </si>
  <si>
    <t>3601-0125-0100</t>
  </si>
  <si>
    <t>SPARK - SPONSORSHIP</t>
  </si>
  <si>
    <t>5003-0125-0100</t>
  </si>
  <si>
    <t>SPARK - OFFICE SUPPLIES</t>
  </si>
  <si>
    <t>5101-0125-0100</t>
  </si>
  <si>
    <t>SPARK - TELEPHONE</t>
  </si>
  <si>
    <t>6103-0125-0100</t>
  </si>
  <si>
    <t>SPARK - ANNUAL CAMPAIGNS</t>
  </si>
  <si>
    <t>6494-0125-0100</t>
  </si>
  <si>
    <t>SPARK- Volunteer Appriciation</t>
  </si>
  <si>
    <t>6501-0125-0100</t>
  </si>
  <si>
    <t>SPARK - ADV. &amp; PROMOTION</t>
  </si>
  <si>
    <t>6802-0125-0100</t>
  </si>
  <si>
    <t>SPARK - LEADER TRAINING</t>
  </si>
  <si>
    <t>7001-0125-0100</t>
  </si>
  <si>
    <t>SPARK - WAGES</t>
  </si>
  <si>
    <t>7101-0125-0100</t>
  </si>
  <si>
    <t>SPARK - BENEFITS</t>
  </si>
  <si>
    <t>Dept. 0302 - Clubs Administrator</t>
  </si>
  <si>
    <t>3301-0302-0400</t>
  </si>
  <si>
    <t>CLUB - CLUBSFEST REVENUE</t>
  </si>
  <si>
    <t>3303-0302-0400</t>
  </si>
  <si>
    <t>CLUB - CHARITY EVENT REVENUE</t>
  </si>
  <si>
    <t>3801-0302-0400</t>
  </si>
  <si>
    <t>CLUB - OTHER REVENUE</t>
  </si>
  <si>
    <t>3802-0302-0400</t>
  </si>
  <si>
    <t>CLUB - RETURNED GRANTS</t>
  </si>
  <si>
    <t>5003-0302-0400</t>
  </si>
  <si>
    <t>CLUB - OFFICE SUPPLIES</t>
  </si>
  <si>
    <t>5101-0302-0400</t>
  </si>
  <si>
    <t>CLUB - TELEPHONE</t>
  </si>
  <si>
    <t>5201-0302-0400</t>
  </si>
  <si>
    <t>CLUB - PHOTOCOPYING</t>
  </si>
  <si>
    <t>5501-0302-0400</t>
  </si>
  <si>
    <t>CLUB - REPAIRS &amp; MTCE.</t>
  </si>
  <si>
    <t>5915-0302-0400</t>
  </si>
  <si>
    <t>CLUB - LICENSE EXPENSE</t>
  </si>
  <si>
    <t>6101-0302-0400</t>
  </si>
  <si>
    <t>CLUB - CLUBSFEST EXPENSE</t>
  </si>
  <si>
    <t>6402-0302-0400</t>
  </si>
  <si>
    <t>CLUB - AWARDS &amp; MEETINGS</t>
  </si>
  <si>
    <t>6501-0302-0400</t>
  </si>
  <si>
    <t>CLUB - ADV. &amp; PROMO.</t>
  </si>
  <si>
    <t>6601-0302-0400</t>
  </si>
  <si>
    <t>CLUB - CLUB GRANTS</t>
  </si>
  <si>
    <t>6602-0302-0400</t>
  </si>
  <si>
    <t>CLUB - APPRECIATION &amp; EVENTS</t>
  </si>
  <si>
    <t>6603-0302-0400</t>
  </si>
  <si>
    <t>CLUB - SPECIAL PROJECTS</t>
  </si>
  <si>
    <t>7001-0302-0400</t>
  </si>
  <si>
    <t>CLUB - WAGES</t>
  </si>
  <si>
    <t>7101-0302-0400</t>
  </si>
  <si>
    <t>CLUB - BENEFITS</t>
  </si>
  <si>
    <t>7401-0302-0400</t>
  </si>
  <si>
    <t>CLUB - BANK CHARGES</t>
  </si>
  <si>
    <t>8001-0302-0400</t>
  </si>
  <si>
    <t>CLUB - DEPRECIATION EXP.</t>
  </si>
  <si>
    <t>Dept. 0303 - Elections Committee</t>
  </si>
  <si>
    <t>3801-0303-0100</t>
  </si>
  <si>
    <t>ELEC - OTHER REVENUE</t>
  </si>
  <si>
    <t>5003-0303-0100</t>
  </si>
  <si>
    <t>ELEC - OFFICE SUPPLIES</t>
  </si>
  <si>
    <t>5101-0303-0100</t>
  </si>
  <si>
    <t>ELEC - TELEPHONE</t>
  </si>
  <si>
    <t>5201-0303-0100</t>
  </si>
  <si>
    <t>ELEC - PHOTOCOPYING</t>
  </si>
  <si>
    <t>they don't need photocopy</t>
  </si>
  <si>
    <t>6102-0303-0100</t>
  </si>
  <si>
    <t>ELEC - PRESIDENTIAL REIMBURSEMENT</t>
  </si>
  <si>
    <t>6131-0303-0100</t>
  </si>
  <si>
    <t>ELEC - SRA ELECTIONS REIMBURSEMENT</t>
  </si>
  <si>
    <t>6151-0303-0100</t>
  </si>
  <si>
    <t>ELEC - POLL BOOTH SET-UP</t>
  </si>
  <si>
    <t>6201-0303-0100</t>
  </si>
  <si>
    <t>ELEC - ELECTION REFUNDS</t>
  </si>
  <si>
    <t>6402-0303-0100</t>
  </si>
  <si>
    <t>ELEC - AWARDS &amp; MEETINGS</t>
  </si>
  <si>
    <t>6501-0303-0100</t>
  </si>
  <si>
    <t>ELEC - ADV. &amp; PROMO.</t>
  </si>
  <si>
    <t>6512-0303-0100</t>
  </si>
  <si>
    <t>ELEC - ADVERTISING - PRESIDENTIALS</t>
  </si>
  <si>
    <t>6513-0303-0100</t>
  </si>
  <si>
    <t>ELEC - PROMOTIONS - SRA MARCH</t>
  </si>
  <si>
    <t>6901-0303-0100</t>
  </si>
  <si>
    <t>ELEC - TRAVEL &amp; CONFERENCE</t>
  </si>
  <si>
    <t>7001-0303-0100</t>
  </si>
  <si>
    <t>ELEC - WAGES</t>
  </si>
  <si>
    <t>7101-0303-0100</t>
  </si>
  <si>
    <t>ELEC - BENEFITS</t>
  </si>
  <si>
    <t>7401-0303-0100</t>
  </si>
  <si>
    <t>ELEC - BANK CHARGES</t>
  </si>
  <si>
    <t>8001-0303-0100</t>
  </si>
  <si>
    <t>ELEC - DEPRECIATION EXP.</t>
  </si>
  <si>
    <t>Dept. 0305 - Executive</t>
  </si>
  <si>
    <t>3801-0305-0100</t>
  </si>
  <si>
    <t>EXEC - OTHER REVENUE</t>
  </si>
  <si>
    <t>3802-0305-0100</t>
  </si>
  <si>
    <t>EXEC - WOMENS SUMMIT - REV</t>
  </si>
  <si>
    <t>5003-0305-0100</t>
  </si>
  <si>
    <t>EXEC - OFFICE SUPPLIES</t>
  </si>
  <si>
    <t>5101-0305-0100</t>
  </si>
  <si>
    <t>EXEC - TELEPHONE</t>
  </si>
  <si>
    <t>5901-0305-0100</t>
  </si>
  <si>
    <t>EXEC - SUBSCRIPTIONS &amp; BOOKS</t>
  </si>
  <si>
    <t>5905-0305-0100</t>
  </si>
  <si>
    <t>EXEC - OUSA MEMBERSHIP</t>
  </si>
  <si>
    <t>6147-0305-0100</t>
  </si>
  <si>
    <t>EXEC - VOLUNTEER RECOGNITION</t>
  </si>
  <si>
    <t>6303-0305-0100</t>
  </si>
  <si>
    <t>SRA - SPECIAL PROJECTS</t>
  </si>
  <si>
    <t>6305-0305-0100</t>
  </si>
  <si>
    <t>SRA - COMMITTEE PROJECTS</t>
  </si>
  <si>
    <t>6306-0305-0100</t>
  </si>
  <si>
    <t>SRA - WW SPECIAL PROJECTS</t>
  </si>
  <si>
    <t>6401-0305-0100</t>
  </si>
  <si>
    <t>EXEC - HONOUR M RINGS</t>
  </si>
  <si>
    <t>6402-0305-0100</t>
  </si>
  <si>
    <t>EXEC - AWARDS &amp; MEETINGS</t>
  </si>
  <si>
    <t>6403-0305-0100</t>
  </si>
  <si>
    <t>EXEC - SRA SUMMER MEETINGS</t>
  </si>
  <si>
    <t>6404-0305-0100</t>
  </si>
  <si>
    <t>EXEC - MSU GENERAL MEETING</t>
  </si>
  <si>
    <t>6406-0305-0100 EXEC - YOUTH LEADERSHIP GRANT</t>
  </si>
  <si>
    <t>6491-0305-0100</t>
  </si>
  <si>
    <t>EXEC - DONATION AWARDS</t>
  </si>
  <si>
    <t>6595-0305-0100</t>
  </si>
  <si>
    <t>EXEC - ELECTION AWARENESS</t>
  </si>
  <si>
    <t>6602-0305-0100</t>
  </si>
  <si>
    <t>EXEC - MSU MERIT</t>
  </si>
  <si>
    <t>6603-0305-0100</t>
  </si>
  <si>
    <t>EXEC - SPECIAL PROJECTS</t>
  </si>
  <si>
    <t>6604-0305-0100</t>
  </si>
  <si>
    <t>EXEC - EDUCATIONAL INITIATIVES</t>
  </si>
  <si>
    <t>6605-0305-0100</t>
  </si>
  <si>
    <t>EXEC - SERVICES SPEC. PROJ.</t>
  </si>
  <si>
    <t>6612-0305-0100</t>
  </si>
  <si>
    <t>EXEC - EMERGENCY GRANTS</t>
  </si>
  <si>
    <t>6613-0305-0100</t>
  </si>
  <si>
    <t>EXEC - EXPENSE ACCOUNT GM</t>
  </si>
  <si>
    <t>6614-0305-0100</t>
  </si>
  <si>
    <t>EXEC - EXPENSE ACCOUNT PRESIDENT</t>
  </si>
  <si>
    <t>6615-0305-0100</t>
  </si>
  <si>
    <t>EXEC - EXPENSE ACCOUNT VP ADMIN</t>
  </si>
  <si>
    <t>6616-0305-0100</t>
  </si>
  <si>
    <t>EXEC - EXPENSE ACCOUNT VP ED</t>
  </si>
  <si>
    <t>6617-0305-0100</t>
  </si>
  <si>
    <t>EXEC - EXPENSE ACCOUNT VP FINANCE</t>
  </si>
  <si>
    <t>6801-0305-0100</t>
  </si>
  <si>
    <t>EXEC - MGMT TRAINING</t>
  </si>
  <si>
    <t>6802-0305-0100</t>
  </si>
  <si>
    <t>EXEC - TRANSITION TRAINING</t>
  </si>
  <si>
    <t>6901-0305-0100</t>
  </si>
  <si>
    <t>EXEC - TRAVEL &amp; CONFERENCE-BoD</t>
  </si>
  <si>
    <t>6903-0305-0100</t>
  </si>
  <si>
    <t>EXEC - TRAVEL - GM</t>
  </si>
  <si>
    <t>6913-0305-0100</t>
  </si>
  <si>
    <t>EXEC - TRAVEL - CONFERENCE GM</t>
  </si>
  <si>
    <t>7001-0305-0100</t>
  </si>
  <si>
    <t>EXEC - WAGES</t>
  </si>
  <si>
    <t>7101-0305-0100</t>
  </si>
  <si>
    <t>EXEC - BENEFITS</t>
  </si>
  <si>
    <t>8001-0305-0100</t>
  </si>
  <si>
    <t>EXEC - DEPRECIATION EXP.</t>
  </si>
  <si>
    <t>8501-0305-0100</t>
  </si>
  <si>
    <t>EXEC - HST/GST EXPENSE</t>
  </si>
  <si>
    <t>Dept. 0308 - Women &amp; Gender Equity Network</t>
  </si>
  <si>
    <t>5003-0308-0300</t>
  </si>
  <si>
    <t>WGEN - OFFICE SUPPLIES</t>
  </si>
  <si>
    <t>5101-0308-0300</t>
  </si>
  <si>
    <t>WGEN - TELEPHONE</t>
  </si>
  <si>
    <t>6102-0308-0300</t>
  </si>
  <si>
    <t>WGEN - ANNUAL CAMPAIGNS</t>
  </si>
  <si>
    <t>6103-0308-0300</t>
  </si>
  <si>
    <t>WGEN - SPECIAL PROJECTS</t>
  </si>
  <si>
    <t>6104-0308-0300</t>
  </si>
  <si>
    <t>WGEN WOMANIST</t>
  </si>
  <si>
    <t>6494-0308-0300</t>
  </si>
  <si>
    <t>WGEN - VOLUNTEER RECOGNITION</t>
  </si>
  <si>
    <t>6501-0308-0300</t>
  </si>
  <si>
    <t>WGEN - ADV. &amp; PROMOTION</t>
  </si>
  <si>
    <t>6804-0308-0300</t>
  </si>
  <si>
    <t>WGEN - TRAINING EXPENSE</t>
  </si>
  <si>
    <t>7001-0308-0300</t>
  </si>
  <si>
    <t>WGEN - WAGES</t>
  </si>
  <si>
    <t>7101-0308-0300</t>
  </si>
  <si>
    <t>WGEN - BENEFITS</t>
  </si>
  <si>
    <t>8001-0308-0300</t>
  </si>
  <si>
    <t>WGEN - DEPRECIATION EXP.</t>
  </si>
  <si>
    <t>Dept. 0310 - Marketing &amp; Communications</t>
  </si>
  <si>
    <t>5003-0310-0100</t>
  </si>
  <si>
    <t>PRL - OFFICE SUPPLIES</t>
  </si>
  <si>
    <t>5051-0310-0100</t>
  </si>
  <si>
    <t>PRL - MSU GUIDEBOOK</t>
  </si>
  <si>
    <t>5101-0310-0100</t>
  </si>
  <si>
    <t>PRL - TELEPHONE</t>
  </si>
  <si>
    <t>5405-0310-0100</t>
  </si>
  <si>
    <t>PRL - MINOR  EQUIPMENT</t>
  </si>
  <si>
    <t>5901-0310-0100</t>
  </si>
  <si>
    <t>PRL - SUBSCRIPTIONS &amp; MEMB.</t>
  </si>
  <si>
    <t>6501-0310-0100</t>
  </si>
  <si>
    <t>PRL - ADV. &amp; PROMO.</t>
  </si>
  <si>
    <t>6502-0310-0100</t>
  </si>
  <si>
    <t>PRL - WELCOME WEEK PROMO</t>
  </si>
  <si>
    <t>6521-0310-0100</t>
  </si>
  <si>
    <t>PRL - HOMECOMING PROMO</t>
  </si>
  <si>
    <t>6555-0310-0100</t>
  </si>
  <si>
    <t>PRL - ADV - PRESIDENT'S PAGE</t>
  </si>
  <si>
    <t>6595-0310-0100</t>
  </si>
  <si>
    <t>PRL - SIL ADVERTISING</t>
  </si>
  <si>
    <t>6603-0310-0100</t>
  </si>
  <si>
    <t>PRL - SPECIAL PROJECTS</t>
  </si>
  <si>
    <t>6612-0310-0100</t>
  </si>
  <si>
    <t>PRL - EXPENSE ACCOUNT</t>
  </si>
  <si>
    <t>6901-0310-0100</t>
  </si>
  <si>
    <t>PRL - TRAVEL &amp; CONFERENCE</t>
  </si>
  <si>
    <t>7001-0310-0100</t>
  </si>
  <si>
    <t>PRL -  WAGES</t>
  </si>
  <si>
    <t>7101-0310-0100</t>
  </si>
  <si>
    <t>PRL - BENEFITS</t>
  </si>
  <si>
    <t>8001-0310-0100</t>
  </si>
  <si>
    <t>PRL - DEPRECIATION EXP.</t>
  </si>
  <si>
    <t>Dept. 0312 - TCHA &amp; Macademics</t>
  </si>
  <si>
    <t>5003-0312-0500 TCHA - OFFICE SUPPLIES</t>
  </si>
  <si>
    <t>No office supplies were used this year since we were online for the majority of the year. Next year, they will likely spend more time in person and therefore, will need a similar budget to the previous in-person years.</t>
  </si>
  <si>
    <t>5101-0312-0500</t>
  </si>
  <si>
    <t>TCHA - TELEPHONE</t>
  </si>
  <si>
    <t xml:space="preserve">Similarly to the office supplies, we didn't use the telephone often this year. I'd assume next year, they'll use it at approximately the same rate as the in-person years and therefore will need approximately the same budget for it </t>
  </si>
  <si>
    <t>6102-0312-0500</t>
  </si>
  <si>
    <t>TCHA - ANNUAL CAMPAIGNS</t>
  </si>
  <si>
    <t xml:space="preserve">Similarly to the Adv. and Promo. line, I feel that because we only needed online graphics and complete most of our spending towards the end of the year, next year's team will likely need a $1000.00 budget for this line. </t>
  </si>
  <si>
    <t>6401-0312-0500</t>
  </si>
  <si>
    <t>TCHA - AWARDS &amp; MEETINGS</t>
  </si>
  <si>
    <t xml:space="preserve">We are currently in the process of planning the Teaching Award ceremony, which is where most of the budget in this line ends up going. Based on our current planning for this in-person ceremony, I believe that it will be difficult to plan the entire event for $2,200. Therefore, I believe the budget for this line should be raised.  </t>
  </si>
  <si>
    <t>6494-0312-0500</t>
  </si>
  <si>
    <t>TCHA - VOLUNTEER RECOGNITION</t>
  </si>
  <si>
    <t>I feel that volunteer recognition is essential to maintaining a good team dynamic where individuals feel appreciated for their volunteering. As a result, I feel that this amount is needed to truly show our appreciation for the 25-30 volunteers we hire each year.</t>
  </si>
  <si>
    <t>6501-0312-0500</t>
  </si>
  <si>
    <t>TCHA - ADV. &amp; PROMO.</t>
  </si>
  <si>
    <t>Promotion was limited during online semesters to graphics only, which don't have associated printing costs. Additionally, I believe that by the end of the year, we will spend more than what is projected here. I feel that because of this, the budget for this line should stay the same.</t>
  </si>
  <si>
    <t>6603-0312-0500</t>
  </si>
  <si>
    <t>TCHA - ACADEMIC RESOURCES</t>
  </si>
  <si>
    <t xml:space="preserve">I feel that this line will only be used next year if the coordinator decides to create new academic resources for macademics. Due to this uncertainty, I feel as though some of this money would be better put towards the TCHA awards and meetings line as I feel that that line is lacking funds. </t>
  </si>
  <si>
    <t>7001-0312-0500</t>
  </si>
  <si>
    <t>TCHA - WAGES</t>
  </si>
  <si>
    <t>It seems like this year, we are on track to spend the majority of the budget for this line. Due to this, I believe the service will use approximately the same amount next year.</t>
  </si>
  <si>
    <t>7101-0312-0500</t>
  </si>
  <si>
    <t>TCHA - BENEFITS</t>
  </si>
  <si>
    <t>We are currently projected to spend more than the approved budget. I feel that these benefits are extremely important and therefore, it is important that the next coordinator has sufficient funds in this line of the budget.</t>
  </si>
  <si>
    <t>Dept. 0315 - MacFarmstand</t>
  </si>
  <si>
    <t>3301-0315-0100</t>
  </si>
  <si>
    <t>MACFARM - SALES REVENUE</t>
  </si>
  <si>
    <t>4301-0315-0100</t>
  </si>
  <si>
    <t>MACFARM - COS - GENERAL</t>
  </si>
  <si>
    <t>5003-0315-0100</t>
  </si>
  <si>
    <t>MACFARM - OFFICE SUPPLIES</t>
  </si>
  <si>
    <t>5201-0315-0100</t>
  </si>
  <si>
    <t>MACFARM - PHOTOCOPYING</t>
  </si>
  <si>
    <t>6102-0315-0100</t>
  </si>
  <si>
    <t>MACFARM - ANNUAL CAMPAIGNS</t>
  </si>
  <si>
    <t>6494-0315-0100</t>
  </si>
  <si>
    <t>MACFARM - VOLUNTEER RECOG.</t>
  </si>
  <si>
    <t>6501-0315-0100</t>
  </si>
  <si>
    <t>MACFARM - ADVERTISING &amp; PROMO</t>
  </si>
  <si>
    <t>7001-0315-0100</t>
  </si>
  <si>
    <t>MACFARM - WAGES</t>
  </si>
  <si>
    <t>7101-0315-0100</t>
  </si>
  <si>
    <t>MACFARM - BENEFITS</t>
  </si>
  <si>
    <t>7401-0315-0100</t>
  </si>
  <si>
    <t>MACFARM - BANK FEES</t>
  </si>
  <si>
    <t>8001-0315-0100</t>
  </si>
  <si>
    <t>MACFARM - DEPRECIATION EXP.</t>
  </si>
  <si>
    <t>Dept. 0316 - Peer Support</t>
  </si>
  <si>
    <t>5003-0316-0000</t>
  </si>
  <si>
    <t>PEER - OFFICE SUPPLIES</t>
  </si>
  <si>
    <t>5101-0316-0000</t>
  </si>
  <si>
    <t>PEER - TELEPHONE</t>
  </si>
  <si>
    <t>6102-0316-0000</t>
  </si>
  <si>
    <t>PEER - ANNUAL CAMPAIGNS</t>
  </si>
  <si>
    <t>6494-0316-0000</t>
  </si>
  <si>
    <t>PEER - VOLUNTEER RECOGNITION</t>
  </si>
  <si>
    <t>6501-0316-0000</t>
  </si>
  <si>
    <t>PEER - ADV. &amp; PROMO</t>
  </si>
  <si>
    <t>6715-0316-0000</t>
  </si>
  <si>
    <t>PEER - PURCHASED SERVICES</t>
  </si>
  <si>
    <t>6804-0316-0000</t>
  </si>
  <si>
    <t>PEER - VOLUNTEER TRAINING</t>
  </si>
  <si>
    <t>6901-0316-0000</t>
  </si>
  <si>
    <t>PEER - TRAVEL &amp; CONFERENCE</t>
  </si>
  <si>
    <t>7001-0316-0100</t>
  </si>
  <si>
    <t>PEER - WAGES</t>
  </si>
  <si>
    <t>7101-0316-0100</t>
  </si>
  <si>
    <t>PEER - BENEFITS</t>
  </si>
  <si>
    <t>8001-0316-0000</t>
  </si>
  <si>
    <t>PEER - DEPRECIATION EXP.</t>
  </si>
  <si>
    <t>Dept. 0317 - Diversity Services</t>
  </si>
  <si>
    <t>3301-0317-0200</t>
  </si>
  <si>
    <t>DIV - EVENT REVENUE</t>
  </si>
  <si>
    <t>3801-0317-0200</t>
  </si>
  <si>
    <t>DIV - DONATIONS/MISC</t>
  </si>
  <si>
    <t>5003-0317-0200</t>
  </si>
  <si>
    <t>DIV - OFFICE SUPPLIES</t>
  </si>
  <si>
    <t>5101-0317-0200</t>
  </si>
  <si>
    <t>DIV - TELEPHONE</t>
  </si>
  <si>
    <t>5201-0317-0200</t>
  </si>
  <si>
    <t>DIV - PHOTOCOPYING</t>
  </si>
  <si>
    <t>6102-0317-0200</t>
  </si>
  <si>
    <t>DIV - ANNUAL CAMPAIGNS</t>
  </si>
  <si>
    <t>6103-0317-0200</t>
  </si>
  <si>
    <t>DIV - PANGAEA EXPENSES</t>
  </si>
  <si>
    <t>6501-0317-0200</t>
  </si>
  <si>
    <t>DIV - ADV. &amp; PROMO.</t>
  </si>
  <si>
    <t>6804-0317-0200</t>
  </si>
  <si>
    <t>DIV - VOLUNTEER RECOGNITION</t>
  </si>
  <si>
    <t>7001-0317-0200</t>
  </si>
  <si>
    <t>DIV - WAGES</t>
  </si>
  <si>
    <t>7101-0317-0200</t>
  </si>
  <si>
    <t>DIV - BENEFITS</t>
  </si>
  <si>
    <t>8001-0317-0200</t>
  </si>
  <si>
    <t>DIV - DEPRECIATION EXP.</t>
  </si>
  <si>
    <t>Dept. 0319 - First Year Council</t>
  </si>
  <si>
    <t>3301-0319-0100</t>
  </si>
  <si>
    <t>FYC - RESIDENCE LIFE REVENUE</t>
  </si>
  <si>
    <t>5101-0319-0100</t>
  </si>
  <si>
    <t>FYC - TELEPHONE</t>
  </si>
  <si>
    <t>6102-0319-0100</t>
  </si>
  <si>
    <t>FYC - ANNUAL CAMPAIGNS</t>
  </si>
  <si>
    <t>6301-0319-0100</t>
  </si>
  <si>
    <t>FYC - RESIDENCE LIFE EXPENSE</t>
  </si>
  <si>
    <t>13 residence chairs to share for the year</t>
  </si>
  <si>
    <t>6402-0319-0100</t>
  </si>
  <si>
    <t>FYC - AWARDS &amp; MEETINGS</t>
  </si>
  <si>
    <t>6403-0319-0100</t>
  </si>
  <si>
    <t>FYC - VOLUNTEER RECOGNITION</t>
  </si>
  <si>
    <t>6501-0319-0100</t>
  </si>
  <si>
    <t>FYC - ADV. &amp; PROMO.</t>
  </si>
  <si>
    <t>7001-0319-0100</t>
  </si>
  <si>
    <t>FYC - WAGES</t>
  </si>
  <si>
    <t>7101-0319-0100</t>
  </si>
  <si>
    <t>FYC - BENEFITS</t>
  </si>
  <si>
    <t>Service Operations</t>
  </si>
  <si>
    <t>Dept. 0109 - Compass Info Centre</t>
  </si>
  <si>
    <t>3001-0109-0100</t>
  </si>
  <si>
    <t>COMPASS - SALES- HSR TICKETS</t>
  </si>
  <si>
    <t>3003-0109-0100</t>
  </si>
  <si>
    <t>COMPASS - SALES - HSR SPOS</t>
  </si>
  <si>
    <t>3005-0109-0100</t>
  </si>
  <si>
    <t>COMPASS - COMM. - TICKET SALES</t>
  </si>
  <si>
    <t>3015-0109-0100</t>
  </si>
  <si>
    <t>COMPASS - SALES - NOW PREPAID</t>
  </si>
  <si>
    <t>3054-0109-0100</t>
  </si>
  <si>
    <t>COMPASS - SALES - GREYHOUND TICKETS</t>
  </si>
  <si>
    <t>3055-0109-0100</t>
  </si>
  <si>
    <t>COMPASS- SALES -  GO TICKETS</t>
  </si>
  <si>
    <t>3056-0109-0100</t>
  </si>
  <si>
    <t>COMPASS- SALES - COACH CDA TICKETS</t>
  </si>
  <si>
    <t>3057-0109-0100</t>
  </si>
  <si>
    <t>COMPASS - COMMISSION REVENUE</t>
  </si>
  <si>
    <t>3111-0109-0100</t>
  </si>
  <si>
    <t>COMPASS - ADVERTISING SALES</t>
  </si>
  <si>
    <t>3112-0109-0100</t>
  </si>
  <si>
    <t>Convenience Fee Revenue</t>
  </si>
  <si>
    <t>3205-0109-0100</t>
  </si>
  <si>
    <t>COMPASS - HSR MARKETING FEE</t>
  </si>
  <si>
    <t>3302-0109-0100</t>
  </si>
  <si>
    <t>COMPASS - MERCHANDISE (Constant)</t>
  </si>
  <si>
    <t>3303-0109-0100</t>
  </si>
  <si>
    <t>COMPASS - THIRD PARTY</t>
  </si>
  <si>
    <t>3701-0109-0100</t>
  </si>
  <si>
    <t>COMPASS - GO - B/C CONTRIBUTIONS</t>
  </si>
  <si>
    <t>3801-0109-0100</t>
  </si>
  <si>
    <t>COMPASS- MISC. REVENUE</t>
  </si>
  <si>
    <t>4001-0109-0100</t>
  </si>
  <si>
    <t>COMPASS - COS - HSR/BT TICKETS</t>
  </si>
  <si>
    <t>4003-0109-0100</t>
  </si>
  <si>
    <t>COMPASS - COS - HSR SPOS EXP</t>
  </si>
  <si>
    <t>4015-0109-0100</t>
  </si>
  <si>
    <t>COMPASS - COS - NOW PREPAID</t>
  </si>
  <si>
    <t>4054-0109-0100</t>
  </si>
  <si>
    <t>COMPASS - COS - GREYHOUND</t>
  </si>
  <si>
    <t>4055-0109-0100</t>
  </si>
  <si>
    <t>COMPASS - COS - GO TRANSIT</t>
  </si>
  <si>
    <t>4056-0109-0100</t>
  </si>
  <si>
    <t>COMPASS - COS - COACH CDA</t>
  </si>
  <si>
    <t>4302-0109-0100</t>
  </si>
  <si>
    <t>COMPASS - COS - MERCHANDISE (Constant)</t>
  </si>
  <si>
    <t>5003-0109-0100</t>
  </si>
  <si>
    <t>COMPASS - OFFICE SUPPLIES</t>
  </si>
  <si>
    <t>5101-0109-0100</t>
  </si>
  <si>
    <t>COMPASS - TELEPHONE</t>
  </si>
  <si>
    <t>5201-0109-0100</t>
  </si>
  <si>
    <t>COMPASS - PHOTOCOPYING</t>
  </si>
  <si>
    <t>5301-0109-0100</t>
  </si>
  <si>
    <t>COMPASS - CLEANING SUPPLIES</t>
  </si>
  <si>
    <t>5501-0109-0100</t>
  </si>
  <si>
    <t>COMPASS - REPAIRS &amp; MTCE.</t>
  </si>
  <si>
    <t>6301-0109-0100</t>
  </si>
  <si>
    <t>COMPASS - BUS TICKET EXP.</t>
  </si>
  <si>
    <t>6303-0109-0100</t>
  </si>
  <si>
    <t>COMPASS - THIRD PARTY EXP.</t>
  </si>
  <si>
    <t>6402-0109-0100</t>
  </si>
  <si>
    <t>COMPASS - AWARDS &amp; MEETINGS</t>
  </si>
  <si>
    <t>6403-0109-0100</t>
  </si>
  <si>
    <t>COMPASS - STAFF TRAINING</t>
  </si>
  <si>
    <t>6501-0109-0100</t>
  </si>
  <si>
    <t>COMPASS - ADV. &amp; PROMO.</t>
  </si>
  <si>
    <t>6701-0109-0100</t>
  </si>
  <si>
    <t>COMPASS - UNIFORMS</t>
  </si>
  <si>
    <t>6901-0109-0100</t>
  </si>
  <si>
    <t>COMPASS - TRAVEL &amp; CONFERENCE</t>
  </si>
  <si>
    <t>7001-0109-0100</t>
  </si>
  <si>
    <t>COMPASS - WAGES</t>
  </si>
  <si>
    <t>7002-0109-0100</t>
  </si>
  <si>
    <t>GOV'T RELIEF FUNDING</t>
  </si>
  <si>
    <t>7101-0109-0100</t>
  </si>
  <si>
    <t>COMPASS - BENEFITS</t>
  </si>
  <si>
    <t>7401-0109-0100</t>
  </si>
  <si>
    <t>COMPASS - BANK CHARGES</t>
  </si>
  <si>
    <t>7515-0109-0100</t>
  </si>
  <si>
    <t>COMPASS - CASH (OVER)/SHORT</t>
  </si>
  <si>
    <t>7591-0109-0100</t>
  </si>
  <si>
    <t>COMPASS - BAD DEBTS</t>
  </si>
  <si>
    <t>8001-0109-0100</t>
  </si>
  <si>
    <t>COMPASS - DEPRECIATION EXP.</t>
  </si>
  <si>
    <t>8501-0109-0100</t>
  </si>
  <si>
    <t>COMPASS - HST/ GST EXPENSE</t>
  </si>
  <si>
    <t>Dept. 0112 - Ombuds Office</t>
  </si>
  <si>
    <t>5003-0112-0500</t>
  </si>
  <si>
    <t>OMBD - OFFICE SUPPLIES</t>
  </si>
  <si>
    <t>5101-0112-0500</t>
  </si>
  <si>
    <t>OMBD - TELEPHONE</t>
  </si>
  <si>
    <t>5301-0112-0500</t>
  </si>
  <si>
    <t>OMBD - COMP. SUPP. &amp; SOFTWARE</t>
  </si>
  <si>
    <t>5501-0112-0500</t>
  </si>
  <si>
    <t>OMBD - REPAIRS &amp; MTCE.</t>
  </si>
  <si>
    <t>5905-0112-0500</t>
  </si>
  <si>
    <t>OMBD - MEMBERSHIPS</t>
  </si>
  <si>
    <t>6501-0112-0500</t>
  </si>
  <si>
    <t>OMBD - ADV. &amp; PROMO.</t>
  </si>
  <si>
    <t>6601-0112-0500</t>
  </si>
  <si>
    <t>OMBD - TRANSFER TO UNIVERSITY</t>
  </si>
  <si>
    <t>6901-0112-0500</t>
  </si>
  <si>
    <t>OMBD - TRAVEL &amp; CONFERENCE</t>
  </si>
  <si>
    <t>7599-0112-0500</t>
  </si>
  <si>
    <t>OMBD - OVERHEAD</t>
  </si>
  <si>
    <t>8001-0112-0500</t>
  </si>
  <si>
    <t>OMBD- DEPRECIATION EXP.</t>
  </si>
  <si>
    <t>Dept. 0113 - Campus Events</t>
  </si>
  <si>
    <t>3301-0113-0100</t>
  </si>
  <si>
    <t>CMPV - ORIENTATION -SIDEWALK</t>
  </si>
  <si>
    <t>3308-0113-0100</t>
  </si>
  <si>
    <t>CMPV - ANNUAL - GOLF TOURNAMENT</t>
  </si>
  <si>
    <t>3314-0113-0100</t>
  </si>
  <si>
    <t>CMPV - ORIENT - STRATEGIC THEMES</t>
  </si>
  <si>
    <t>3315-0113-0100</t>
  </si>
  <si>
    <t>CMPV - ORIENTATION - SPONSORSHIP</t>
  </si>
  <si>
    <t>3321-0113-0100</t>
  </si>
  <si>
    <t>CMPV - HOMECOMING</t>
  </si>
  <si>
    <t>3399-0113-0100</t>
  </si>
  <si>
    <t>CMPV - IMAGINUS</t>
  </si>
  <si>
    <t>3520-0113-0100</t>
  </si>
  <si>
    <t>CMPV - EVENT SPONSORSHIP</t>
  </si>
  <si>
    <t>3525-0113-0100</t>
  </si>
  <si>
    <t>CMPV - FALL EVENTS REVENUE</t>
  </si>
  <si>
    <t>3530-0113-0100</t>
  </si>
  <si>
    <t>CMPV - WINTER EVENTS REVENUE</t>
  </si>
  <si>
    <t>3531-0113-0100</t>
  </si>
  <si>
    <t>CMPV - TWELVE 80 EVENTS</t>
  </si>
  <si>
    <t>3601-0113-0100</t>
  </si>
  <si>
    <t>CMPV - EXTERNAL</t>
  </si>
  <si>
    <t>3602-0113-0100</t>
  </si>
  <si>
    <t>CMPV - MUSC</t>
  </si>
  <si>
    <t>3603-0113-0100</t>
  </si>
  <si>
    <t>CMPV - INTERNAL</t>
  </si>
  <si>
    <t>3802-0113-0100</t>
  </si>
  <si>
    <t>CMPV - CHARITY BALL</t>
  </si>
  <si>
    <t>5003-0113-0100</t>
  </si>
  <si>
    <t>CMPV - OFFICE SUPPLIES</t>
  </si>
  <si>
    <t>5101-0113-0100</t>
  </si>
  <si>
    <t>CMPV - TELEPHONE</t>
  </si>
  <si>
    <t>5501-0113-0100</t>
  </si>
  <si>
    <t>CMPV - REPAIRS &amp; MTCE.</t>
  </si>
  <si>
    <t>5715-0113-0100</t>
  </si>
  <si>
    <t>CMPV - RENT EXPENSE - EQUIPMENT</t>
  </si>
  <si>
    <t>5901-0113-0100</t>
  </si>
  <si>
    <t>CMPV - SUBSCRIPTIONS</t>
  </si>
  <si>
    <t>5915-0113-0100</t>
  </si>
  <si>
    <t>CMPV - SOCAN LICENSE FEES</t>
  </si>
  <si>
    <t>6001-0113-0100</t>
  </si>
  <si>
    <t>CMPV - TWELVE 80 ENTERTAINMENT</t>
  </si>
  <si>
    <t>6108-0113-0100</t>
  </si>
  <si>
    <t>CMPV - GOLF TOURNAMENT</t>
  </si>
  <si>
    <t>6146-0113-0100</t>
  </si>
  <si>
    <t>CMPV - MSU EGG NOG</t>
  </si>
  <si>
    <t>6147-0113-0100</t>
  </si>
  <si>
    <t>CMPV - STAFF RECOGNITION</t>
  </si>
  <si>
    <t>6301-0113-0100</t>
  </si>
  <si>
    <t>CMPV - SIDEWALK SALE</t>
  </si>
  <si>
    <t>6302-0113-0100</t>
  </si>
  <si>
    <t>CMPV - ORIENT - MAC PASS</t>
  </si>
  <si>
    <t>6303-0113-0100</t>
  </si>
  <si>
    <t>CMPV -  ORIENT - EXPENSES</t>
  </si>
  <si>
    <t>6304-0113-0100</t>
  </si>
  <si>
    <t>CMPV - ORIENT - CASINO</t>
  </si>
  <si>
    <t>6305-0113-0100</t>
  </si>
  <si>
    <t>CMPV - ORIENT - MAC CONNECTOR</t>
  </si>
  <si>
    <t>6307-0113-0100</t>
  </si>
  <si>
    <t>CMPV - ORIENT - T-SHIRTS</t>
  </si>
  <si>
    <t>6310-0113-0100</t>
  </si>
  <si>
    <t>CMPV - ORIENT - PRODUCTION EXP.</t>
  </si>
  <si>
    <t>6311-0113-0100</t>
  </si>
  <si>
    <t>CMPV - ORIENT - MISC. EVENTS</t>
  </si>
  <si>
    <t>6312-0113-0100</t>
  </si>
  <si>
    <t>CMPV - ORIENT - SAT CONCERT</t>
  </si>
  <si>
    <t>6314-0113-0100</t>
  </si>
  <si>
    <t>CMPV - ORIENT - STRAT THEMES EXP</t>
  </si>
  <si>
    <t>6321-0113-0100</t>
  </si>
  <si>
    <t>CMPV - HOMECOMING CONCERT</t>
  </si>
  <si>
    <t>6327-0113-0100</t>
  </si>
  <si>
    <t>CMPV - ANNUAL YR END PARTY</t>
  </si>
  <si>
    <t>6328-0113-0100</t>
  </si>
  <si>
    <t>6331-0113-0100</t>
  </si>
  <si>
    <t>CMPV - EVENTS - MISCELLANEOUS</t>
  </si>
  <si>
    <t>6494-0113-0100</t>
  </si>
  <si>
    <t>CMPV - VOLUNTEER RECOG. NIGHT</t>
  </si>
  <si>
    <t>6501-0113-0100</t>
  </si>
  <si>
    <t>CMPV - ADV. &amp; PROMO.</t>
  </si>
  <si>
    <t>6520-0113-0100</t>
  </si>
  <si>
    <t>CMPV - STUDENT GRP PROGRAMMING</t>
  </si>
  <si>
    <t>6525-0113-0100</t>
  </si>
  <si>
    <t>CMPV - FALL EVENTS EXPENSES</t>
  </si>
  <si>
    <t>6530-0113-0100</t>
  </si>
  <si>
    <t>CMPV - WINTER EVENTS EXPENSES</t>
  </si>
  <si>
    <t>6603-0113-0100</t>
  </si>
  <si>
    <t>CMPV - PURCHASED SERVICES</t>
  </si>
  <si>
    <t>6604-0113-0100</t>
  </si>
  <si>
    <t>CMPV - SUPPLIES</t>
  </si>
  <si>
    <t>6901-0113-0100</t>
  </si>
  <si>
    <t>CMPV - TRAVEL &amp; CONFERENCE</t>
  </si>
  <si>
    <t>7001-0113-0100</t>
  </si>
  <si>
    <t>CMPV - WAGES</t>
  </si>
  <si>
    <t>7002-0113-0100</t>
  </si>
  <si>
    <t>Govt salary Relief - Covid</t>
  </si>
  <si>
    <t>7101-0113-0100</t>
  </si>
  <si>
    <t>CMPV - BENEFITS</t>
  </si>
  <si>
    <t>7401-0113-0100</t>
  </si>
  <si>
    <t>CMPV - BANK FEES</t>
  </si>
  <si>
    <t>8001-0113-0100</t>
  </si>
  <si>
    <t>CMPV - DEPRECIATION EXP.</t>
  </si>
  <si>
    <t>8501-0113-0100</t>
  </si>
  <si>
    <t>CMPV -HST/  GST EXPENSE</t>
  </si>
  <si>
    <t>Dept. 0115 - The Silhouette</t>
  </si>
  <si>
    <t>3111-0115-0100</t>
  </si>
  <si>
    <t>SILH - EXT ADVERTISING PRINT SALES</t>
  </si>
  <si>
    <t>We're drastically reducing print, therefore we will not have the same amount of print advertising</t>
  </si>
  <si>
    <t>3112-0115-0100</t>
  </si>
  <si>
    <t>SILH - EXT ADVERTISING WEBSITE SALES</t>
  </si>
  <si>
    <t>With reduction of print, we will be shifting to online sales</t>
  </si>
  <si>
    <t>3113-0115-0100</t>
  </si>
  <si>
    <t>SILH - EXT ADVERTISING SOCIAL MEDIA SALES</t>
  </si>
  <si>
    <t>3115-0115-0100</t>
  </si>
  <si>
    <t>SILH - INT ADVERTISING SALES PRINT</t>
  </si>
  <si>
    <t>5003-0115-0100</t>
  </si>
  <si>
    <t>SILH - OFFICE SUPPLIES</t>
  </si>
  <si>
    <t>With office being more heavily utilized, will need more office supplies</t>
  </si>
  <si>
    <t>5101-0115-0100</t>
  </si>
  <si>
    <t>SILH - TELEPHONE</t>
  </si>
  <si>
    <t>Based on projected cost for end of this fiscal</t>
  </si>
  <si>
    <t>5203-0115-0100</t>
  </si>
  <si>
    <t>SILH - PRINTING EXPENSE</t>
  </si>
  <si>
    <t>Will be printing semesterly with room to print one more if need be. Printing costs approximately $2500</t>
  </si>
  <si>
    <t>5205-0115-0100</t>
  </si>
  <si>
    <t>SILH - PHOTOGRAPHIC EXP</t>
  </si>
  <si>
    <t>Do not require for next fiscal</t>
  </si>
  <si>
    <t>5252-0115-0100</t>
  </si>
  <si>
    <t>SILH - AD ARTWORK &amp; LAYOUT</t>
  </si>
  <si>
    <t>5266-0115-0100</t>
  </si>
  <si>
    <t>SILH - BOUND VOLUME</t>
  </si>
  <si>
    <t>5301-0115-0100</t>
  </si>
  <si>
    <t>SILH - COMP SUPPLY &amp; SOFTWARE</t>
  </si>
  <si>
    <t xml:space="preserve">With new website, building in extra wiggle room in case there are bugs </t>
  </si>
  <si>
    <t>5501-0115-0100</t>
  </si>
  <si>
    <t>SILH - REPAIRS &amp; MTCE.</t>
  </si>
  <si>
    <t>With office being more heavily utilized, we will likely need maintenance</t>
  </si>
  <si>
    <t>5901-0115-0100</t>
  </si>
  <si>
    <t>SILH - SUBSCRIPTIONS</t>
  </si>
  <si>
    <t>Projecting new subscriptions for specific add-ons to optimize Sil workflow</t>
  </si>
  <si>
    <t>6494-0115-0100</t>
  </si>
  <si>
    <t>SILH - VOLUNTEER INCENT.</t>
  </si>
  <si>
    <t>With Sil going online, we will need a heavier incentivization program to entice students to participate, as there will not be a physical product for them to grab after they contribute</t>
  </si>
  <si>
    <t>6501-0115-0100</t>
  </si>
  <si>
    <t>SILH - ADV. &amp; PROMO.</t>
  </si>
  <si>
    <t>Should stay the same as we use this each year.</t>
  </si>
  <si>
    <t>6604-0115-0100</t>
  </si>
  <si>
    <t>SILH - SUPPLIES</t>
  </si>
  <si>
    <t>As we will be focusing more heavily on digitial content, we will require more supplies (back drop, recording technology etc.)</t>
  </si>
  <si>
    <t>6715-0115-0100</t>
  </si>
  <si>
    <t>SILH - PURCHASED SERVICES</t>
  </si>
  <si>
    <t>WW Works and Adobe licenses come from here, this needs to be retained</t>
  </si>
  <si>
    <t>6801-0115-0100</t>
  </si>
  <si>
    <t>SILH - TRAINING &amp; DEVELOPMENT</t>
  </si>
  <si>
    <t>We are planning additional training for next year, including anti-oppression training. We did use about half of the training this year, but it doesn't look like it was recorded here yet?</t>
  </si>
  <si>
    <t>6901-0115-0100</t>
  </si>
  <si>
    <t>SILH - TRAVEL &amp; CONFERENCE</t>
  </si>
  <si>
    <t xml:space="preserve">More opportunities for Sil staff to travel to NASH (journalism conference) next year as it will likely be in-person </t>
  </si>
  <si>
    <t>7001-0115-0100</t>
  </si>
  <si>
    <t>SILH - WAGES</t>
  </si>
  <si>
    <t>Just an estimation since we are removing Managing Editor, Photo Editor, Features Reporter, turning EIC into PTM and adding full-time Executive Editor</t>
  </si>
  <si>
    <t>7101-0115-0100</t>
  </si>
  <si>
    <t>SILH - BENEFITS</t>
  </si>
  <si>
    <t>$10, 000</t>
  </si>
  <si>
    <t>Estimation based on Executive Editor</t>
  </si>
  <si>
    <t>7591-0115-0100</t>
  </si>
  <si>
    <t>SILH - BAD DEBTS</t>
  </si>
  <si>
    <t>8001-0115-0100</t>
  </si>
  <si>
    <t>SILH - DEPRECIATION EXP.</t>
  </si>
  <si>
    <t>8501-0115-0100</t>
  </si>
  <si>
    <t>SILH - HST/ GST EXPENSE</t>
  </si>
  <si>
    <t> </t>
  </si>
  <si>
    <t>Dept. 0501 - CFMU General</t>
  </si>
  <si>
    <t>3121-0501-0100</t>
  </si>
  <si>
    <t>CFMU - ADVERTISING SALES - RADIO</t>
  </si>
  <si>
    <t>3206-0501-0100</t>
  </si>
  <si>
    <t>CFMU - FEES REVENUE</t>
  </si>
  <si>
    <t>3612-0501-0100</t>
  </si>
  <si>
    <t>CFMU - GRANTS - MCMASTER UNIV.</t>
  </si>
  <si>
    <t>3704-0501-0100</t>
  </si>
  <si>
    <t>CFMU - INT. INCOME - SECURITIES</t>
  </si>
  <si>
    <t>3801-0501-0100</t>
  </si>
  <si>
    <t>CFMU - OTHER REVENUE</t>
  </si>
  <si>
    <t>3831-0501-0100</t>
  </si>
  <si>
    <t>CFMU - FUNDRAISING REVENUE</t>
  </si>
  <si>
    <t>5003-0501-0100</t>
  </si>
  <si>
    <t>CFMU - OFFICE SUPPLIES</t>
  </si>
  <si>
    <t>5010-0501-0100</t>
  </si>
  <si>
    <t>CFMU - POSTAGE</t>
  </si>
  <si>
    <t>5101-0501-0100</t>
  </si>
  <si>
    <t>CFMU - TELEPHONE</t>
  </si>
  <si>
    <t>5203-0501-0100</t>
  </si>
  <si>
    <t>CFMU - PRINTING EXPENSE</t>
  </si>
  <si>
    <t>5401-0501-0100</t>
  </si>
  <si>
    <t>CFMU - INSURANCE - BRDCST LIAB.</t>
  </si>
  <si>
    <t>5501-0501-0100</t>
  </si>
  <si>
    <t>CFMU - REPAIRS &amp; MTCE.</t>
  </si>
  <si>
    <t>5551-0501-0100</t>
  </si>
  <si>
    <t>CFMU- R&amp;M - COMPUTERS</t>
  </si>
  <si>
    <t>5901-0501-0100</t>
  </si>
  <si>
    <t>CFMU - SUBSCRIPTIONS</t>
  </si>
  <si>
    <t>5905-0501-0100</t>
  </si>
  <si>
    <t>CFMU - MEMBERSHIPS</t>
  </si>
  <si>
    <t>6501-0501-0100</t>
  </si>
  <si>
    <t>CFMU - ADV. &amp; PROMO.</t>
  </si>
  <si>
    <t>6715-0501-0100</t>
  </si>
  <si>
    <t>CFMU - PURCHASED SERVICES</t>
  </si>
  <si>
    <t>6912-0501-0000</t>
  </si>
  <si>
    <t>CFMU - TRAVEL</t>
  </si>
  <si>
    <t>7001-0501-0100</t>
  </si>
  <si>
    <t>CFMU - WAGES</t>
  </si>
  <si>
    <t>7101-0501-0100</t>
  </si>
  <si>
    <t>CFMU - BENEFITS</t>
  </si>
  <si>
    <t>7401-0501-0100</t>
  </si>
  <si>
    <t>CFMU - BANK CHARGES</t>
  </si>
  <si>
    <t>7591-0501-0100</t>
  </si>
  <si>
    <t>CFMU - BAD DEBTS</t>
  </si>
  <si>
    <t>7599-0501-0100</t>
  </si>
  <si>
    <t>CFMU - OVERHEAD</t>
  </si>
  <si>
    <t>8001-0501-0100</t>
  </si>
  <si>
    <t>CFMU - DEPRECIATION EXP.</t>
  </si>
  <si>
    <t>8501-0501-0100</t>
  </si>
  <si>
    <t>CFMU - HST/ GST EXPENSE</t>
  </si>
  <si>
    <t>Dept. 0602 - Marmor Current</t>
  </si>
  <si>
    <t>2020-2021</t>
  </si>
  <si>
    <t>2019-20</t>
  </si>
  <si>
    <t>April2018/19</t>
  </si>
  <si>
    <t>2015/16</t>
  </si>
  <si>
    <t>2014/15</t>
  </si>
  <si>
    <t>Dec. 31/20</t>
  </si>
  <si>
    <t>April 30/20</t>
  </si>
  <si>
    <t>3203-0602-0100</t>
  </si>
  <si>
    <t>MARMOR - FEES REVENUE</t>
  </si>
  <si>
    <t>3801-0602-0100</t>
  </si>
  <si>
    <t>MARMOR - OTHER REVENUE</t>
  </si>
  <si>
    <t>5010-0602-0100</t>
  </si>
  <si>
    <t>MARMOR - POSTAGE</t>
  </si>
  <si>
    <t>5203-0602-0100</t>
  </si>
  <si>
    <t>MARMOR - PRINTING EXPENSE</t>
  </si>
  <si>
    <t>5205-0602-0100</t>
  </si>
  <si>
    <t>MARMOR - PHOTOGRAPHIC EXP</t>
  </si>
  <si>
    <t>5213-0602-0100</t>
  </si>
  <si>
    <t>MARMOR - PRODUCTION EXPENSE</t>
  </si>
  <si>
    <t>7001-0602-0100</t>
  </si>
  <si>
    <t>MARMOR - WAGES</t>
  </si>
  <si>
    <t>7101-0602-0100</t>
  </si>
  <si>
    <t>MARMOR - BENEFITS</t>
  </si>
  <si>
    <t>8001-0602-0100</t>
  </si>
  <si>
    <t>MARMOR - DEPRECIATION EXP.</t>
  </si>
  <si>
    <t>Dept. 0904 - Health Plan</t>
  </si>
  <si>
    <t>3204-0904-0100</t>
  </si>
  <si>
    <t>SHP - FEES REVENUE</t>
  </si>
  <si>
    <t>3704-0904-0100</t>
  </si>
  <si>
    <t>SHP - INVESTMENT INCOME</t>
  </si>
  <si>
    <t>5003-0904-0100</t>
  </si>
  <si>
    <t>SHP - OFFICE SUPPLIES</t>
  </si>
  <si>
    <t>6501-0904-0100</t>
  </si>
  <si>
    <t>SHP - ADVERTISING &amp; PROMO.</t>
  </si>
  <si>
    <t>6601-0904-0100</t>
  </si>
  <si>
    <t>SHP - PREMIUMS PAID</t>
  </si>
  <si>
    <t>6605-0904-0100</t>
  </si>
  <si>
    <t>SHP - ADMIN FEES</t>
  </si>
  <si>
    <t>7521-0904-0100</t>
  </si>
  <si>
    <t>SHP- ADMIN - OPT OUT/ ADD ON</t>
  </si>
  <si>
    <t>Dept. 1100 - Dental Plan current</t>
  </si>
  <si>
    <t>3204-1100-0100</t>
  </si>
  <si>
    <t>DENTAL PLAN - FEES REVENUE</t>
  </si>
  <si>
    <t>5003-1100-0100</t>
  </si>
  <si>
    <t xml:space="preserve"> DENTAL PLAN - OFFICE SUPPLIES</t>
  </si>
  <si>
    <t>6501-1100-0100</t>
  </si>
  <si>
    <t>DENTAL PLAN - ADV &amp; PROMO</t>
  </si>
  <si>
    <t>6601-1100-0100</t>
  </si>
  <si>
    <t>DENTAL PLAN - PREMIUMS PAID</t>
  </si>
  <si>
    <t>6605-1100-0100</t>
  </si>
  <si>
    <t>DENTAL PLAN - ADMIN FEES</t>
  </si>
  <si>
    <t>7521-1100-0100</t>
  </si>
  <si>
    <t>DENTAL PLAN- ADMIN - OPT OUT</t>
  </si>
  <si>
    <t>Dept. 0702 - HUB</t>
  </si>
  <si>
    <t xml:space="preserve">HUB - REVENUE </t>
  </si>
  <si>
    <t>HUB - TELEPHONE</t>
  </si>
  <si>
    <t>HUB - PROGRAMMING</t>
  </si>
  <si>
    <t>HUB - OFFICE EXPENSE</t>
  </si>
  <si>
    <t>HUB - MISC REPAIRS &amp; MAINTENENCE</t>
  </si>
  <si>
    <t>HUB - MISC EXPENSES &amp; SPECIAL PROJECTS</t>
  </si>
  <si>
    <t>Dept. 0701 - University Centre Building Fund</t>
  </si>
  <si>
    <t>3205-0701-0100</t>
  </si>
  <si>
    <t>BLDF - FEES REVENUE</t>
  </si>
  <si>
    <t>5801-0701-0100</t>
  </si>
  <si>
    <t>BLDF - OCCUPANCY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</si>
</sst>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 #,##0_);_(* \(#,##0\);_(* &quot;-&quot;_);_(@_)"/>
    <numFmt numFmtId="166" formatCode="[$$]#,##0.00_);\([$$]#,##0.00\)"/>
    <numFmt numFmtId="167" formatCode="0.00_);\(0.00\)"/>
    <numFmt numFmtId="168" formatCode="[$$-380A]\ #,##0.00;\-[$$-380A]\ #,##0.00"/>
  </numFmts>
  <fonts count="11" x14ac:knownFonts="1">
    <font>
      <sz val="10"/>
      <color rgb="FF000000"/>
      <name val="Times New Roman"/>
    </font>
    <font>
      <sz val="8.25"/>
      <color rgb="FF000000"/>
      <name val="Microsoft Sans Serif"/>
    </font>
    <font>
      <b/>
      <sz val="8.85"/>
      <color rgb="FF000000"/>
      <name val="Times New Roman"/>
    </font>
    <font>
      <b/>
      <sz val="10.65"/>
      <color rgb="FF800000"/>
      <name val="Arial"/>
    </font>
    <font>
      <b/>
      <sz val="8.85"/>
      <color rgb="FF000000"/>
      <name val="Arial"/>
    </font>
    <font>
      <sz val="8.85"/>
      <color rgb="FF000000"/>
      <name val="Times New Roman"/>
    </font>
    <font>
      <b/>
      <sz val="10"/>
      <color rgb="FF000000"/>
      <name val="Times New Roman"/>
    </font>
    <font>
      <sz val="8.85"/>
      <color rgb="FF000000"/>
      <name val="Times New Roman"/>
      <family val="1"/>
    </font>
    <font>
      <sz val="8.25"/>
      <color rgb="FF000000"/>
      <name val="Microsoft Sans Serif"/>
      <family val="2"/>
    </font>
    <font>
      <sz val="10"/>
      <color rgb="FF000000"/>
      <name val="Times New Roman"/>
      <family val="1"/>
    </font>
    <font>
      <sz val="8.25"/>
      <color rgb="FFFF0000"/>
      <name val="Microsoft Sans Serif"/>
      <family val="2"/>
    </font>
  </fonts>
  <fills count="2">
    <fill>
      <patternFill patternType="none"/>
    </fill>
    <fill>
      <patternFill patternType="gray125"/>
    </fill>
  </fills>
  <borders count="4">
    <border>
      <left/>
      <right/>
      <top/>
      <bottom/>
      <diagonal/>
    </border>
    <border>
      <left/>
      <right/>
      <top/>
      <bottom style="thin">
        <color rgb="FF000000"/>
      </bottom>
      <diagonal/>
    </border>
    <border>
      <left/>
      <right/>
      <top style="thin">
        <color indexed="64"/>
      </top>
      <bottom/>
      <diagonal/>
    </border>
    <border>
      <left/>
      <right/>
      <top style="thin">
        <color rgb="FF000000"/>
      </top>
      <bottom/>
      <diagonal/>
    </border>
  </borders>
  <cellStyleXfs count="1">
    <xf numFmtId="0" fontId="0" fillId="0" borderId="0" applyAlignment="0"/>
  </cellStyleXfs>
  <cellXfs count="54">
    <xf numFmtId="0" fontId="0" fillId="0" borderId="0" xfId="0"/>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5" fillId="0" borderId="0" xfId="0" applyFont="1" applyAlignment="1">
      <alignment horizontal="left"/>
    </xf>
    <xf numFmtId="0" fontId="1" fillId="0" borderId="0" xfId="0" applyFont="1" applyAlignment="1">
      <alignment horizontal="left"/>
    </xf>
    <xf numFmtId="166" fontId="1" fillId="0" borderId="0" xfId="0" applyNumberFormat="1" applyFont="1" applyAlignment="1">
      <alignment horizontal="right"/>
    </xf>
    <xf numFmtId="0" fontId="1" fillId="0" borderId="0" xfId="0" applyFont="1" applyAlignment="1">
      <alignment horizontal="right"/>
    </xf>
    <xf numFmtId="0" fontId="0" fillId="0" borderId="0" xfId="0" applyAlignment="1">
      <alignment horizontal="left"/>
    </xf>
    <xf numFmtId="0" fontId="0" fillId="0" borderId="0" xfId="0" applyAlignment="1">
      <alignment horizontal="right"/>
    </xf>
    <xf numFmtId="39" fontId="1" fillId="0" borderId="0" xfId="0" applyNumberFormat="1" applyFont="1" applyAlignment="1">
      <alignment horizontal="right"/>
    </xf>
    <xf numFmtId="0" fontId="1" fillId="0" borderId="1" xfId="0" applyFont="1" applyBorder="1" applyAlignment="1">
      <alignment horizontal="right"/>
    </xf>
    <xf numFmtId="39" fontId="0" fillId="0" borderId="0" xfId="0" applyNumberFormat="1" applyAlignment="1">
      <alignment horizontal="right"/>
    </xf>
    <xf numFmtId="0" fontId="0" fillId="0" borderId="1" xfId="0" applyBorder="1" applyAlignment="1">
      <alignment horizontal="right"/>
    </xf>
    <xf numFmtId="39" fontId="1" fillId="0" borderId="2" xfId="0" applyNumberFormat="1" applyFont="1" applyBorder="1" applyAlignment="1">
      <alignment horizontal="right"/>
    </xf>
    <xf numFmtId="39" fontId="1" fillId="0" borderId="1" xfId="0" applyNumberFormat="1" applyFont="1" applyBorder="1" applyAlignment="1">
      <alignment horizontal="right"/>
    </xf>
    <xf numFmtId="0" fontId="7" fillId="0" borderId="0" xfId="0" applyFont="1" applyAlignment="1">
      <alignment horizontal="left"/>
    </xf>
    <xf numFmtId="0" fontId="1" fillId="0" borderId="0" xfId="0" applyFont="1" applyAlignment="1"/>
    <xf numFmtId="4" fontId="1" fillId="0" borderId="0" xfId="0" applyNumberFormat="1" applyFont="1" applyAlignment="1">
      <alignment horizontal="right"/>
    </xf>
    <xf numFmtId="4" fontId="0" fillId="0" borderId="0" xfId="0" applyNumberFormat="1"/>
    <xf numFmtId="4" fontId="0" fillId="0" borderId="2" xfId="0" applyNumberFormat="1" applyBorder="1" applyAlignment="1">
      <alignment horizontal="right"/>
    </xf>
    <xf numFmtId="4" fontId="1" fillId="0" borderId="1" xfId="0" applyNumberFormat="1" applyFont="1" applyBorder="1" applyAlignment="1">
      <alignment horizontal="right"/>
    </xf>
    <xf numFmtId="167" fontId="1" fillId="0" borderId="0" xfId="0" applyNumberFormat="1" applyFont="1" applyAlignment="1">
      <alignment horizontal="right"/>
    </xf>
    <xf numFmtId="167" fontId="1" fillId="0" borderId="1" xfId="0" applyNumberFormat="1" applyFont="1" applyBorder="1" applyAlignment="1">
      <alignment horizontal="right"/>
    </xf>
    <xf numFmtId="39" fontId="0" fillId="0" borderId="0" xfId="0" applyNumberFormat="1"/>
    <xf numFmtId="0" fontId="8" fillId="0" borderId="0" xfId="0" applyFont="1" applyAlignment="1"/>
    <xf numFmtId="4" fontId="8" fillId="0" borderId="0" xfId="0" applyNumberFormat="1" applyFont="1" applyAlignment="1"/>
    <xf numFmtId="0" fontId="8" fillId="0" borderId="1" xfId="0" applyFont="1" applyBorder="1" applyAlignment="1"/>
    <xf numFmtId="0" fontId="9" fillId="0" borderId="0" xfId="0" applyFont="1" applyAlignment="1"/>
    <xf numFmtId="0" fontId="8" fillId="0" borderId="0" xfId="0" applyFont="1" applyAlignment="1">
      <alignment horizontal="right"/>
    </xf>
    <xf numFmtId="3" fontId="8" fillId="0" borderId="0" xfId="0" applyNumberFormat="1" applyFont="1" applyAlignment="1">
      <alignment horizontal="right"/>
    </xf>
    <xf numFmtId="0" fontId="8" fillId="0" borderId="1" xfId="0" applyFont="1" applyBorder="1" applyAlignment="1">
      <alignment horizontal="right"/>
    </xf>
    <xf numFmtId="164" fontId="10" fillId="0" borderId="0" xfId="0" applyNumberFormat="1" applyFont="1" applyAlignment="1"/>
    <xf numFmtId="164" fontId="8" fillId="0" borderId="0" xfId="0" applyNumberFormat="1" applyFont="1" applyAlignment="1"/>
    <xf numFmtId="0" fontId="8" fillId="0" borderId="0" xfId="0" applyFont="1" applyAlignment="1">
      <alignment wrapText="1"/>
    </xf>
    <xf numFmtId="165" fontId="1" fillId="0" borderId="0" xfId="0" applyNumberFormat="1" applyFont="1" applyAlignment="1">
      <alignment horizontal="right"/>
    </xf>
    <xf numFmtId="165" fontId="1" fillId="0" borderId="1" xfId="0" applyNumberFormat="1" applyFont="1" applyBorder="1" applyAlignment="1">
      <alignment horizontal="right"/>
    </xf>
    <xf numFmtId="3" fontId="1"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39" fontId="1" fillId="0" borderId="0" xfId="0" applyNumberFormat="1" applyFont="1" applyAlignment="1">
      <alignment horizontal="center"/>
    </xf>
    <xf numFmtId="0" fontId="1" fillId="0" borderId="3" xfId="0" applyFont="1" applyBorder="1" applyAlignment="1">
      <alignment horizontal="right"/>
    </xf>
    <xf numFmtId="39" fontId="1" fillId="0" borderId="3" xfId="0" applyNumberFormat="1" applyFont="1" applyBorder="1" applyAlignment="1">
      <alignment horizontal="right"/>
    </xf>
    <xf numFmtId="168" fontId="1" fillId="0" borderId="0" xfId="0" applyNumberFormat="1" applyFont="1" applyAlignment="1">
      <alignment horizontal="right"/>
    </xf>
    <xf numFmtId="10" fontId="0" fillId="0" borderId="0" xfId="0" applyNumberFormat="1"/>
    <xf numFmtId="0" fontId="6" fillId="0" borderId="0" xfId="0" applyFont="1"/>
    <xf numFmtId="0" fontId="0" fillId="0" borderId="1" xfId="0" applyBorder="1"/>
    <xf numFmtId="10" fontId="0" fillId="0" borderId="1" xfId="0" applyNumberFormat="1" applyBorder="1"/>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left"/>
    </xf>
    <xf numFmtId="0" fontId="0" fillId="0" borderId="0" xfId="0" applyAlignment="1"/>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L52"/>
  <sheetViews>
    <sheetView zoomScaleNormal="100" workbookViewId="0">
      <selection activeCell="C12" sqref="C12"/>
    </sheetView>
  </sheetViews>
  <sheetFormatPr defaultRowHeight="13.2" x14ac:dyDescent="0.25"/>
  <cols>
    <col min="1" max="1" width="15.77734375" customWidth="1"/>
    <col min="2" max="2" width="31" customWidth="1"/>
    <col min="3" max="3" width="12.6640625" customWidth="1"/>
    <col min="4" max="4" width="9.33203125" customWidth="1"/>
    <col min="5" max="5" width="9.77734375" customWidth="1"/>
    <col min="6" max="11" width="14.44140625" customWidth="1"/>
    <col min="12" max="12" width="97.33203125" customWidth="1"/>
  </cols>
  <sheetData>
    <row r="1" spans="1:12" ht="13.8" x14ac:dyDescent="0.25">
      <c r="A1" s="49" t="s">
        <v>0</v>
      </c>
      <c r="B1" s="49"/>
      <c r="C1" s="49"/>
      <c r="D1" s="49"/>
      <c r="E1" s="49"/>
      <c r="F1" s="49"/>
      <c r="G1" s="49"/>
      <c r="H1" s="49"/>
      <c r="I1" s="49"/>
      <c r="J1" s="49"/>
      <c r="K1" s="49"/>
      <c r="L1" s="49"/>
    </row>
    <row r="2" spans="1:12" x14ac:dyDescent="0.25">
      <c r="A2" s="50" t="s">
        <v>1</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22</v>
      </c>
      <c r="B9" s="5" t="s">
        <v>23</v>
      </c>
      <c r="C9" s="7"/>
      <c r="D9" s="10">
        <v>-729</v>
      </c>
      <c r="E9" s="10">
        <v>-1093.5</v>
      </c>
      <c r="F9" s="10"/>
      <c r="G9" s="10">
        <v>522</v>
      </c>
      <c r="H9" s="10">
        <v>-865.8</v>
      </c>
      <c r="I9" s="10">
        <v>-242</v>
      </c>
      <c r="J9" s="10">
        <v>-307</v>
      </c>
      <c r="K9" s="10">
        <v>-1840.55</v>
      </c>
      <c r="L9" s="7"/>
    </row>
    <row r="10" spans="1:12" x14ac:dyDescent="0.25">
      <c r="A10" s="4" t="s">
        <v>24</v>
      </c>
      <c r="B10" s="5" t="s">
        <v>25</v>
      </c>
      <c r="C10" s="7"/>
      <c r="D10" s="10">
        <v>-11</v>
      </c>
      <c r="E10" s="10">
        <v>-16.5</v>
      </c>
      <c r="F10" s="10"/>
      <c r="G10" s="7"/>
      <c r="H10" s="10">
        <v>-1703.4</v>
      </c>
      <c r="I10" s="7"/>
      <c r="J10" s="7"/>
      <c r="K10" s="7"/>
      <c r="L10" s="7"/>
    </row>
    <row r="11" spans="1:12" x14ac:dyDescent="0.25">
      <c r="A11" s="4" t="s">
        <v>26</v>
      </c>
      <c r="B11" s="5" t="s">
        <v>27</v>
      </c>
      <c r="C11" s="7"/>
      <c r="D11" s="7"/>
      <c r="E11" s="10"/>
      <c r="F11" s="10"/>
      <c r="G11" s="10">
        <v>-477</v>
      </c>
      <c r="H11" s="7"/>
      <c r="I11" s="10">
        <v>-84</v>
      </c>
      <c r="J11" s="7"/>
      <c r="K11" s="10">
        <v>1944.48</v>
      </c>
      <c r="L11" s="7"/>
    </row>
    <row r="12" spans="1:12" x14ac:dyDescent="0.25">
      <c r="A12" s="4" t="s">
        <v>28</v>
      </c>
      <c r="B12" s="5" t="s">
        <v>29</v>
      </c>
      <c r="C12" s="7">
        <v>100</v>
      </c>
      <c r="D12" s="7"/>
      <c r="E12" s="10"/>
      <c r="F12" s="10">
        <v>100</v>
      </c>
      <c r="G12" s="10">
        <v>24.59</v>
      </c>
      <c r="H12" s="10">
        <v>495.98</v>
      </c>
      <c r="I12" s="10">
        <v>47.51</v>
      </c>
      <c r="J12" s="7"/>
      <c r="K12" s="7"/>
      <c r="L12" s="34" t="s">
        <v>30</v>
      </c>
    </row>
    <row r="13" spans="1:12" x14ac:dyDescent="0.25">
      <c r="A13" s="4" t="s">
        <v>31</v>
      </c>
      <c r="B13" s="5" t="s">
        <v>32</v>
      </c>
      <c r="C13" s="7">
        <v>0</v>
      </c>
      <c r="D13" s="10">
        <v>247.1</v>
      </c>
      <c r="E13" s="10">
        <v>370.65</v>
      </c>
      <c r="F13" s="10">
        <v>200</v>
      </c>
      <c r="G13" s="10">
        <v>494.2</v>
      </c>
      <c r="H13" s="10">
        <v>458.9</v>
      </c>
      <c r="I13" s="10">
        <v>445.5</v>
      </c>
      <c r="J13" s="10">
        <v>237.3</v>
      </c>
      <c r="K13" s="10">
        <v>123.8</v>
      </c>
      <c r="L13" s="34" t="s">
        <v>33</v>
      </c>
    </row>
    <row r="14" spans="1:12" x14ac:dyDescent="0.25">
      <c r="A14" s="4" t="s">
        <v>34</v>
      </c>
      <c r="B14" s="5" t="s">
        <v>35</v>
      </c>
      <c r="C14" s="7">
        <v>1600</v>
      </c>
      <c r="D14" s="10">
        <v>333.97</v>
      </c>
      <c r="E14" s="10">
        <v>500.95499999999998</v>
      </c>
      <c r="F14" s="10">
        <v>2300</v>
      </c>
      <c r="G14" s="10">
        <v>753.33</v>
      </c>
      <c r="H14" s="10">
        <v>1680.35</v>
      </c>
      <c r="I14" s="10">
        <v>2358.7399999999998</v>
      </c>
      <c r="J14" s="10">
        <v>1793.66</v>
      </c>
      <c r="K14" s="10">
        <v>2817.23</v>
      </c>
      <c r="L14" s="25" t="s">
        <v>36</v>
      </c>
    </row>
    <row r="15" spans="1:12" x14ac:dyDescent="0.25">
      <c r="A15" s="4" t="s">
        <v>37</v>
      </c>
      <c r="B15" s="5" t="s">
        <v>38</v>
      </c>
      <c r="C15" s="7">
        <v>1000</v>
      </c>
      <c r="D15" s="7"/>
      <c r="E15" s="7"/>
      <c r="F15" s="10"/>
      <c r="G15" s="7"/>
      <c r="H15" s="7"/>
      <c r="I15" s="7"/>
      <c r="J15" s="7"/>
      <c r="K15" s="7"/>
      <c r="L15" s="7"/>
    </row>
    <row r="16" spans="1:12" ht="22.2" x14ac:dyDescent="0.25">
      <c r="A16" s="4" t="s">
        <v>39</v>
      </c>
      <c r="B16" s="5" t="s">
        <v>40</v>
      </c>
      <c r="C16" s="7">
        <v>800</v>
      </c>
      <c r="D16" s="7"/>
      <c r="E16" s="10"/>
      <c r="F16" s="10">
        <v>750</v>
      </c>
      <c r="G16" s="7"/>
      <c r="H16" s="10">
        <v>230.16</v>
      </c>
      <c r="I16" s="10">
        <v>348.08</v>
      </c>
      <c r="J16" s="10">
        <v>216.58</v>
      </c>
      <c r="K16" s="10">
        <v>155.02000000000001</v>
      </c>
      <c r="L16" s="34" t="s">
        <v>41</v>
      </c>
    </row>
    <row r="17" spans="1:12" x14ac:dyDescent="0.25">
      <c r="A17" s="4" t="s">
        <v>42</v>
      </c>
      <c r="B17" s="5" t="s">
        <v>43</v>
      </c>
      <c r="C17" s="7">
        <v>2300</v>
      </c>
      <c r="D17" s="10">
        <v>1396.8</v>
      </c>
      <c r="E17" s="10">
        <v>2095.1999999999998</v>
      </c>
      <c r="F17" s="10">
        <v>2300</v>
      </c>
      <c r="G17" s="10">
        <v>1934.64</v>
      </c>
      <c r="H17" s="10">
        <v>2036.73</v>
      </c>
      <c r="I17" s="10">
        <v>3110.51</v>
      </c>
      <c r="J17" s="10">
        <v>1270.22</v>
      </c>
      <c r="K17" s="10">
        <v>1519.7</v>
      </c>
      <c r="L17" s="25"/>
    </row>
    <row r="18" spans="1:12" ht="22.2" x14ac:dyDescent="0.25">
      <c r="A18" s="4" t="s">
        <v>44</v>
      </c>
      <c r="B18" s="5" t="s">
        <v>45</v>
      </c>
      <c r="C18" s="7">
        <v>2900</v>
      </c>
      <c r="D18" s="10">
        <v>2043.01</v>
      </c>
      <c r="E18" s="10">
        <v>3064.5149999999999</v>
      </c>
      <c r="F18" s="10">
        <v>1000</v>
      </c>
      <c r="G18" s="10">
        <v>787.74</v>
      </c>
      <c r="H18" s="10">
        <v>726.87</v>
      </c>
      <c r="I18" s="10">
        <v>540.66</v>
      </c>
      <c r="J18" s="10">
        <v>361.16</v>
      </c>
      <c r="K18" s="7"/>
      <c r="L18" s="34" t="s">
        <v>46</v>
      </c>
    </row>
    <row r="19" spans="1:12" ht="33" x14ac:dyDescent="0.25">
      <c r="A19" s="4" t="s">
        <v>47</v>
      </c>
      <c r="B19" s="5" t="s">
        <v>48</v>
      </c>
      <c r="C19" s="7">
        <v>14200</v>
      </c>
      <c r="D19" s="10">
        <v>8919.0400000000009</v>
      </c>
      <c r="E19" s="10">
        <v>13378.56</v>
      </c>
      <c r="F19" s="10">
        <v>14200</v>
      </c>
      <c r="G19" s="10">
        <v>18244.400000000001</v>
      </c>
      <c r="H19" s="10">
        <v>16699.62</v>
      </c>
      <c r="I19" s="10">
        <v>21423.119999999999</v>
      </c>
      <c r="J19" s="10">
        <v>16334</v>
      </c>
      <c r="K19" s="10">
        <v>15973.99</v>
      </c>
      <c r="L19" s="34" t="s">
        <v>49</v>
      </c>
    </row>
    <row r="20" spans="1:12" x14ac:dyDescent="0.25">
      <c r="A20" s="4" t="s">
        <v>50</v>
      </c>
      <c r="B20" s="5" t="s">
        <v>51</v>
      </c>
      <c r="C20" s="7">
        <v>1100</v>
      </c>
      <c r="D20" s="10">
        <v>701.05</v>
      </c>
      <c r="E20" s="10">
        <v>1051.575</v>
      </c>
      <c r="F20" s="10">
        <v>1100</v>
      </c>
      <c r="G20" s="10">
        <v>1245.25</v>
      </c>
      <c r="H20" s="10">
        <v>1204.1300000000001</v>
      </c>
      <c r="I20" s="10">
        <v>1622.72</v>
      </c>
      <c r="J20" s="10">
        <v>1146.67</v>
      </c>
      <c r="K20" s="10">
        <v>1096.26</v>
      </c>
      <c r="L20" s="7"/>
    </row>
    <row r="21" spans="1:12" x14ac:dyDescent="0.25">
      <c r="A21" s="4" t="s">
        <v>52</v>
      </c>
      <c r="B21" s="5" t="s">
        <v>53</v>
      </c>
      <c r="C21" s="7">
        <v>75</v>
      </c>
      <c r="D21" s="7"/>
      <c r="E21" s="10"/>
      <c r="F21" s="10">
        <v>75</v>
      </c>
      <c r="G21" s="10">
        <v>144.24</v>
      </c>
      <c r="H21" s="10">
        <v>49.81</v>
      </c>
      <c r="I21" s="10">
        <v>70.41</v>
      </c>
      <c r="J21" s="10">
        <v>49.42</v>
      </c>
      <c r="K21" s="10">
        <v>54.21</v>
      </c>
      <c r="L21" s="7"/>
    </row>
    <row r="23" spans="1:12" x14ac:dyDescent="0.25">
      <c r="A23" s="4"/>
      <c r="B23" s="5" t="s">
        <v>54</v>
      </c>
      <c r="C23" s="42">
        <f>SUM(C9:C21)</f>
        <v>24075</v>
      </c>
      <c r="D23" s="43">
        <v>12900.97</v>
      </c>
      <c r="E23" s="43">
        <v>19351.455000000002</v>
      </c>
      <c r="F23" s="43">
        <v>22025</v>
      </c>
      <c r="G23" s="43">
        <v>23673.39</v>
      </c>
      <c r="H23" s="43">
        <v>21013.35</v>
      </c>
      <c r="I23" s="43">
        <v>29641.25</v>
      </c>
      <c r="J23" s="43">
        <v>21102.01</v>
      </c>
      <c r="K23" s="43">
        <v>21873.54</v>
      </c>
      <c r="L23" s="7"/>
    </row>
    <row r="24" spans="1:12" x14ac:dyDescent="0.25">
      <c r="A24" s="8"/>
      <c r="B24" s="8"/>
      <c r="C24" s="9"/>
      <c r="D24" s="9"/>
      <c r="E24" s="9"/>
      <c r="F24" s="9"/>
      <c r="G24" s="9"/>
      <c r="H24" s="9"/>
      <c r="I24" s="9"/>
      <c r="J24" s="9"/>
      <c r="K24" s="9"/>
      <c r="L24" s="9"/>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sheetData>
  <mergeCells count="4">
    <mergeCell ref="A1:L1"/>
    <mergeCell ref="A2:L2"/>
    <mergeCell ref="A3:L3"/>
    <mergeCell ref="A8:L8"/>
  </mergeCells>
  <pageMargins left="0.75" right="0.75" top="0.75" bottom="0.75" header="0.03" footer="0.03"/>
  <pageSetup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89"/>
  <sheetViews>
    <sheetView topLeftCell="A18" zoomScaleNormal="100" workbookViewId="0">
      <selection activeCell="I39" sqref="I39"/>
    </sheetView>
  </sheetViews>
  <sheetFormatPr defaultRowHeight="13.2" x14ac:dyDescent="0.25"/>
  <cols>
    <col min="1" max="1" width="20.33203125" customWidth="1"/>
    <col min="2" max="2" width="36.109375" customWidth="1"/>
    <col min="3" max="3" width="12.6640625" customWidth="1"/>
    <col min="4" max="5" width="11"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304</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305</v>
      </c>
      <c r="B9" s="5" t="s">
        <v>306</v>
      </c>
      <c r="C9" s="7"/>
      <c r="D9" s="7"/>
      <c r="E9" s="10"/>
      <c r="F9" s="10">
        <v>-800</v>
      </c>
      <c r="G9" s="7"/>
      <c r="H9" s="10">
        <v>-2634.14</v>
      </c>
      <c r="I9" s="10">
        <v>-4678.3900000000003</v>
      </c>
      <c r="J9" s="10">
        <v>-11493.51</v>
      </c>
      <c r="K9" s="10">
        <v>-27828.880000000001</v>
      </c>
      <c r="L9" s="7"/>
    </row>
    <row r="10" spans="1:12" x14ac:dyDescent="0.25">
      <c r="A10" s="4" t="s">
        <v>307</v>
      </c>
      <c r="B10" s="5" t="s">
        <v>308</v>
      </c>
      <c r="C10" s="7"/>
      <c r="D10" s="7"/>
      <c r="E10" s="10"/>
      <c r="F10" s="10">
        <v>-7000</v>
      </c>
      <c r="G10" s="7"/>
      <c r="H10" s="10">
        <v>-22858.19</v>
      </c>
      <c r="I10" s="10">
        <v>-43156.38</v>
      </c>
      <c r="J10" s="10">
        <v>-41278.730000000003</v>
      </c>
      <c r="K10" s="10">
        <v>-64088.91</v>
      </c>
      <c r="L10" s="7"/>
    </row>
    <row r="11" spans="1:12" x14ac:dyDescent="0.25">
      <c r="A11" s="4" t="s">
        <v>309</v>
      </c>
      <c r="B11" s="5" t="s">
        <v>310</v>
      </c>
      <c r="C11" s="7"/>
      <c r="D11" s="7"/>
      <c r="E11" s="10"/>
      <c r="F11" s="10">
        <v>-10000</v>
      </c>
      <c r="G11" s="7"/>
      <c r="H11" s="10">
        <v>-16594.57</v>
      </c>
      <c r="I11" s="10">
        <v>-20818.37</v>
      </c>
      <c r="J11" s="10">
        <v>-51744.82</v>
      </c>
      <c r="K11" s="10">
        <v>-110128.5</v>
      </c>
      <c r="L11" s="7"/>
    </row>
    <row r="12" spans="1:12" x14ac:dyDescent="0.25">
      <c r="A12" s="4" t="s">
        <v>311</v>
      </c>
      <c r="B12" s="5" t="s">
        <v>312</v>
      </c>
      <c r="C12" s="7"/>
      <c r="D12" s="7"/>
      <c r="E12" s="10"/>
      <c r="F12" s="10"/>
      <c r="G12" s="7"/>
      <c r="H12" s="7"/>
      <c r="I12" s="10">
        <v>-142.13</v>
      </c>
      <c r="J12" s="10">
        <v>-85.5</v>
      </c>
      <c r="K12" s="10">
        <v>-75</v>
      </c>
      <c r="L12" s="7"/>
    </row>
    <row r="13" spans="1:12" x14ac:dyDescent="0.25">
      <c r="A13" s="4" t="s">
        <v>313</v>
      </c>
      <c r="B13" s="5" t="s">
        <v>314</v>
      </c>
      <c r="C13" s="7"/>
      <c r="D13" s="10">
        <v>-94.5</v>
      </c>
      <c r="E13" s="10">
        <v>-141.75</v>
      </c>
      <c r="F13" s="10">
        <v>-800</v>
      </c>
      <c r="G13" s="7"/>
      <c r="H13" s="10">
        <v>-970.63</v>
      </c>
      <c r="I13" s="10">
        <v>-2590.91</v>
      </c>
      <c r="J13" s="10">
        <v>-2630.47</v>
      </c>
      <c r="K13" s="10">
        <v>-4031.7</v>
      </c>
      <c r="L13" s="7"/>
    </row>
    <row r="14" spans="1:12" x14ac:dyDescent="0.25">
      <c r="A14" s="4" t="s">
        <v>315</v>
      </c>
      <c r="B14" s="5" t="s">
        <v>316</v>
      </c>
      <c r="C14" s="7"/>
      <c r="D14" s="10">
        <v>-315.27</v>
      </c>
      <c r="E14" s="10">
        <v>-472.90499999999997</v>
      </c>
      <c r="F14" s="10">
        <v>-5000</v>
      </c>
      <c r="G14" s="10">
        <v>-38.78</v>
      </c>
      <c r="H14" s="10">
        <v>-5452.9</v>
      </c>
      <c r="I14" s="10">
        <v>-10876.57</v>
      </c>
      <c r="J14" s="10">
        <v>-12010.45</v>
      </c>
      <c r="K14" s="10">
        <v>-16793.79</v>
      </c>
      <c r="L14" s="7"/>
    </row>
    <row r="15" spans="1:12" x14ac:dyDescent="0.25">
      <c r="A15" s="4" t="s">
        <v>317</v>
      </c>
      <c r="B15" s="5" t="s">
        <v>318</v>
      </c>
      <c r="C15" s="7"/>
      <c r="D15" s="10">
        <v>-55145.75</v>
      </c>
      <c r="E15" s="10">
        <v>-82718.625</v>
      </c>
      <c r="F15" s="10">
        <v>-245000</v>
      </c>
      <c r="G15" s="10">
        <v>-1453.54</v>
      </c>
      <c r="H15" s="10">
        <v>-341826.92</v>
      </c>
      <c r="I15" s="10">
        <v>-328407.45</v>
      </c>
      <c r="J15" s="10">
        <v>-360558.71</v>
      </c>
      <c r="K15" s="10">
        <v>-478775.08</v>
      </c>
      <c r="L15" s="7"/>
    </row>
    <row r="16" spans="1:12" x14ac:dyDescent="0.25">
      <c r="A16" s="4" t="s">
        <v>319</v>
      </c>
      <c r="B16" s="5" t="s">
        <v>320</v>
      </c>
      <c r="C16" s="7"/>
      <c r="D16" s="10">
        <v>-9467.5</v>
      </c>
      <c r="E16" s="10">
        <v>-14201.25</v>
      </c>
      <c r="F16" s="10">
        <v>-10000</v>
      </c>
      <c r="G16" s="10">
        <v>-138.94999999999999</v>
      </c>
      <c r="H16" s="10">
        <v>-93979.99</v>
      </c>
      <c r="I16" s="10">
        <v>-88055.5</v>
      </c>
      <c r="J16" s="10">
        <v>-30249.61</v>
      </c>
      <c r="K16" s="10"/>
      <c r="L16" s="7"/>
    </row>
    <row r="17" spans="1:12" x14ac:dyDescent="0.25">
      <c r="A17" s="4" t="s">
        <v>321</v>
      </c>
      <c r="B17" s="5" t="s">
        <v>322</v>
      </c>
      <c r="C17" s="7"/>
      <c r="D17" s="10">
        <v>-9976.41</v>
      </c>
      <c r="E17" s="10">
        <v>-14964.615</v>
      </c>
      <c r="F17" s="10">
        <v>-35000</v>
      </c>
      <c r="G17" s="10">
        <v>-739.65</v>
      </c>
      <c r="H17" s="10">
        <v>-86324.57</v>
      </c>
      <c r="I17" s="10">
        <v>-128120.81</v>
      </c>
      <c r="J17" s="10">
        <v>-46241.4</v>
      </c>
      <c r="K17" s="7"/>
      <c r="L17" s="7"/>
    </row>
    <row r="18" spans="1:12" x14ac:dyDescent="0.25">
      <c r="A18" s="4" t="s">
        <v>323</v>
      </c>
      <c r="B18" s="5" t="s">
        <v>324</v>
      </c>
      <c r="C18" s="7"/>
      <c r="D18" s="10">
        <v>10</v>
      </c>
      <c r="E18" s="10">
        <v>15</v>
      </c>
      <c r="F18" s="10">
        <v>-1000</v>
      </c>
      <c r="G18" s="10">
        <v>49.02</v>
      </c>
      <c r="H18" s="10">
        <v>-1583.18</v>
      </c>
      <c r="I18" s="10">
        <v>-1470.98</v>
      </c>
      <c r="J18" s="10">
        <v>244.99</v>
      </c>
      <c r="K18" s="10">
        <v>559.03</v>
      </c>
      <c r="L18" s="7"/>
    </row>
    <row r="19" spans="1:12" x14ac:dyDescent="0.25">
      <c r="A19" s="4" t="s">
        <v>325</v>
      </c>
      <c r="B19" s="5" t="s">
        <v>326</v>
      </c>
      <c r="C19" s="7"/>
      <c r="D19" s="10">
        <v>-500</v>
      </c>
      <c r="E19" s="10">
        <v>-750</v>
      </c>
      <c r="F19" s="10">
        <v>-4000</v>
      </c>
      <c r="G19" s="7"/>
      <c r="H19" s="10">
        <v>-14278.36</v>
      </c>
      <c r="I19" s="10">
        <v>-18518.09</v>
      </c>
      <c r="J19" s="10">
        <v>-15479.82</v>
      </c>
      <c r="K19" s="10">
        <v>-7860.14</v>
      </c>
      <c r="L19" s="7"/>
    </row>
    <row r="20" spans="1:12" x14ac:dyDescent="0.25">
      <c r="A20" s="4" t="s">
        <v>327</v>
      </c>
      <c r="B20" s="5" t="s">
        <v>328</v>
      </c>
      <c r="C20" s="7"/>
      <c r="D20" s="7"/>
      <c r="E20" s="10"/>
      <c r="F20" s="10">
        <v>-1000</v>
      </c>
      <c r="G20" s="7"/>
      <c r="H20" s="10">
        <v>-10675</v>
      </c>
      <c r="I20" s="10">
        <v>-8564.25</v>
      </c>
      <c r="J20" s="10">
        <v>-17743.5</v>
      </c>
      <c r="K20" s="10">
        <v>-19098.98</v>
      </c>
      <c r="L20" s="7"/>
    </row>
    <row r="21" spans="1:12" x14ac:dyDescent="0.25">
      <c r="A21" s="4" t="s">
        <v>329</v>
      </c>
      <c r="B21" s="5" t="s">
        <v>330</v>
      </c>
      <c r="C21" s="7"/>
      <c r="D21" s="10">
        <v>19.190000000000001</v>
      </c>
      <c r="E21" s="10">
        <v>28.785</v>
      </c>
      <c r="F21" s="10">
        <v>400</v>
      </c>
      <c r="G21" s="10">
        <v>8.49</v>
      </c>
      <c r="H21" s="10">
        <v>1753.77</v>
      </c>
      <c r="I21" s="10">
        <v>2183</v>
      </c>
      <c r="J21" s="10">
        <v>5762.01</v>
      </c>
      <c r="K21" s="10">
        <v>12912.9</v>
      </c>
      <c r="L21" s="7"/>
    </row>
    <row r="22" spans="1:12" x14ac:dyDescent="0.25">
      <c r="A22" s="4" t="s">
        <v>331</v>
      </c>
      <c r="B22" s="5" t="s">
        <v>332</v>
      </c>
      <c r="C22" s="7"/>
      <c r="D22" s="7"/>
      <c r="E22" s="10"/>
      <c r="F22" s="10">
        <v>3500</v>
      </c>
      <c r="G22" s="10">
        <v>1855.16</v>
      </c>
      <c r="H22" s="10">
        <v>10946.01</v>
      </c>
      <c r="I22" s="10">
        <v>19084</v>
      </c>
      <c r="J22" s="10">
        <v>18047.830000000002</v>
      </c>
      <c r="K22" s="10">
        <v>27889.85</v>
      </c>
      <c r="L22" s="7"/>
    </row>
    <row r="23" spans="1:12" x14ac:dyDescent="0.25">
      <c r="A23" s="4" t="s">
        <v>333</v>
      </c>
      <c r="B23" s="5" t="s">
        <v>334</v>
      </c>
      <c r="C23" s="7"/>
      <c r="D23" s="10">
        <v>85.27</v>
      </c>
      <c r="E23" s="10">
        <v>127.905</v>
      </c>
      <c r="F23" s="10">
        <v>4000</v>
      </c>
      <c r="G23" s="7"/>
      <c r="H23" s="10">
        <v>1467.43</v>
      </c>
      <c r="I23" s="10">
        <v>4710.6499999999996</v>
      </c>
      <c r="J23" s="10">
        <v>13864.07</v>
      </c>
      <c r="K23" s="10">
        <v>27725.8</v>
      </c>
      <c r="L23" s="7"/>
    </row>
    <row r="24" spans="1:12" x14ac:dyDescent="0.25">
      <c r="A24" s="4" t="s">
        <v>335</v>
      </c>
      <c r="B24" s="5" t="s">
        <v>336</v>
      </c>
      <c r="C24" s="7"/>
      <c r="D24" s="7"/>
      <c r="E24" s="10"/>
      <c r="F24" s="10"/>
      <c r="G24" s="7"/>
      <c r="H24" s="10">
        <v>3.36</v>
      </c>
      <c r="I24" s="10">
        <v>63.92</v>
      </c>
      <c r="J24" s="10">
        <v>73.94</v>
      </c>
      <c r="K24" s="10">
        <v>33.32</v>
      </c>
      <c r="L24" s="7"/>
    </row>
    <row r="25" spans="1:12" x14ac:dyDescent="0.25">
      <c r="A25" s="4" t="s">
        <v>337</v>
      </c>
      <c r="B25" s="5" t="s">
        <v>338</v>
      </c>
      <c r="C25" s="7"/>
      <c r="D25" s="10">
        <v>24.18</v>
      </c>
      <c r="E25" s="10">
        <v>36.270000000000003</v>
      </c>
      <c r="F25" s="10">
        <v>640</v>
      </c>
      <c r="G25" s="10">
        <v>24.54</v>
      </c>
      <c r="H25" s="10">
        <v>631.21</v>
      </c>
      <c r="I25" s="10">
        <v>1779.29</v>
      </c>
      <c r="J25" s="10">
        <v>1225.56</v>
      </c>
      <c r="K25" s="10">
        <v>1559.53</v>
      </c>
      <c r="L25" s="7"/>
    </row>
    <row r="26" spans="1:12" x14ac:dyDescent="0.25">
      <c r="A26" s="4" t="s">
        <v>339</v>
      </c>
      <c r="B26" s="5" t="s">
        <v>340</v>
      </c>
      <c r="C26" s="7"/>
      <c r="D26" s="7"/>
      <c r="E26" s="10"/>
      <c r="F26" s="10"/>
      <c r="G26" s="7"/>
      <c r="H26" s="7"/>
      <c r="I26" s="10">
        <v>178.91</v>
      </c>
      <c r="J26" s="10">
        <v>1671.98</v>
      </c>
      <c r="K26" s="10">
        <v>1601.94</v>
      </c>
      <c r="L26" s="7"/>
    </row>
    <row r="27" spans="1:12" x14ac:dyDescent="0.25">
      <c r="A27" s="4" t="s">
        <v>341</v>
      </c>
      <c r="B27" s="5" t="s">
        <v>342</v>
      </c>
      <c r="C27" s="7"/>
      <c r="D27" s="10">
        <v>-1962.47</v>
      </c>
      <c r="E27" s="10">
        <v>-2943.7049999999999</v>
      </c>
      <c r="F27" s="10">
        <v>2000</v>
      </c>
      <c r="G27" s="10">
        <v>-1354.81</v>
      </c>
      <c r="H27" s="10">
        <v>3364.6</v>
      </c>
      <c r="I27" s="10">
        <v>6207.55</v>
      </c>
      <c r="J27" s="10">
        <v>6695.32</v>
      </c>
      <c r="K27" s="10">
        <v>11231.82</v>
      </c>
      <c r="L27" s="7"/>
    </row>
    <row r="28" spans="1:12" x14ac:dyDescent="0.25">
      <c r="A28" s="4" t="s">
        <v>343</v>
      </c>
      <c r="B28" s="5" t="s">
        <v>344</v>
      </c>
      <c r="C28" s="7"/>
      <c r="D28" s="10">
        <v>40064.85</v>
      </c>
      <c r="E28" s="10">
        <v>60097.275000000001</v>
      </c>
      <c r="F28" s="10">
        <v>105000</v>
      </c>
      <c r="G28" s="10">
        <v>12388.92</v>
      </c>
      <c r="H28" s="10">
        <v>156328.16</v>
      </c>
      <c r="I28" s="10">
        <v>158850.93</v>
      </c>
      <c r="J28" s="10">
        <v>179192.76</v>
      </c>
      <c r="K28" s="10">
        <v>197342.27</v>
      </c>
      <c r="L28" s="7"/>
    </row>
    <row r="29" spans="1:12" x14ac:dyDescent="0.25">
      <c r="A29" s="4" t="s">
        <v>345</v>
      </c>
      <c r="B29" s="5" t="s">
        <v>346</v>
      </c>
      <c r="C29" s="7"/>
      <c r="D29" s="10">
        <v>2275.41</v>
      </c>
      <c r="E29" s="10">
        <v>3413.1149999999998</v>
      </c>
      <c r="F29" s="10">
        <v>15000</v>
      </c>
      <c r="G29" s="10">
        <v>-1464.7</v>
      </c>
      <c r="H29" s="10">
        <v>28821.82</v>
      </c>
      <c r="I29" s="10">
        <v>50355.93</v>
      </c>
      <c r="J29" s="10">
        <v>16692.97</v>
      </c>
      <c r="K29" s="7"/>
      <c r="L29" s="7"/>
    </row>
    <row r="30" spans="1:12" x14ac:dyDescent="0.25">
      <c r="A30" s="4" t="s">
        <v>347</v>
      </c>
      <c r="B30" s="5" t="s">
        <v>348</v>
      </c>
      <c r="C30" s="7"/>
      <c r="D30" s="7"/>
      <c r="E30" s="10"/>
      <c r="F30" s="10">
        <v>1000</v>
      </c>
      <c r="G30" s="7"/>
      <c r="H30" s="10">
        <v>1078.5999999999999</v>
      </c>
      <c r="I30" s="10">
        <v>2615.64</v>
      </c>
      <c r="J30" s="10">
        <v>975</v>
      </c>
      <c r="K30" s="10">
        <v>2379.65</v>
      </c>
      <c r="L30" s="7"/>
    </row>
    <row r="31" spans="1:12" x14ac:dyDescent="0.25">
      <c r="A31" s="4" t="s">
        <v>349</v>
      </c>
      <c r="B31" s="5" t="s">
        <v>350</v>
      </c>
      <c r="C31" s="7"/>
      <c r="D31" s="10">
        <v>1187.3</v>
      </c>
      <c r="E31" s="10">
        <v>1780.95</v>
      </c>
      <c r="F31" s="10">
        <v>3500</v>
      </c>
      <c r="G31" s="10">
        <v>2724.59</v>
      </c>
      <c r="H31" s="10">
        <v>5571.99</v>
      </c>
      <c r="I31" s="10">
        <v>4850.8100000000004</v>
      </c>
      <c r="J31" s="10">
        <v>4720.34</v>
      </c>
      <c r="K31" s="10">
        <v>4248.75</v>
      </c>
      <c r="L31" s="7"/>
    </row>
    <row r="32" spans="1:12" x14ac:dyDescent="0.25">
      <c r="A32" s="4" t="s">
        <v>351</v>
      </c>
      <c r="B32" s="5" t="s">
        <v>352</v>
      </c>
      <c r="C32" s="7"/>
      <c r="D32" s="7"/>
      <c r="E32" s="10"/>
      <c r="F32" s="10">
        <v>2000</v>
      </c>
      <c r="G32" s="7"/>
      <c r="H32" s="10">
        <v>6423.31</v>
      </c>
      <c r="I32" s="10">
        <v>6023.04</v>
      </c>
      <c r="J32" s="10">
        <v>6774.08</v>
      </c>
      <c r="K32" s="10">
        <v>7633.33</v>
      </c>
      <c r="L32" s="7"/>
    </row>
    <row r="33" spans="1:12" x14ac:dyDescent="0.25">
      <c r="A33" s="4" t="s">
        <v>353</v>
      </c>
      <c r="B33" s="5" t="s">
        <v>354</v>
      </c>
      <c r="C33" s="7"/>
      <c r="D33" s="7"/>
      <c r="E33" s="10"/>
      <c r="F33" s="10">
        <v>2000</v>
      </c>
      <c r="G33" s="7"/>
      <c r="H33" s="10">
        <v>3595.85</v>
      </c>
      <c r="I33" s="10">
        <v>3683.64</v>
      </c>
      <c r="J33" s="10">
        <v>2540.71</v>
      </c>
      <c r="K33" s="10">
        <v>2112.52</v>
      </c>
      <c r="L33" s="7"/>
    </row>
    <row r="34" spans="1:12" x14ac:dyDescent="0.25">
      <c r="A34" s="4" t="s">
        <v>355</v>
      </c>
      <c r="B34" s="5" t="s">
        <v>356</v>
      </c>
      <c r="C34" s="7"/>
      <c r="D34" s="10">
        <v>1363.52</v>
      </c>
      <c r="E34" s="10">
        <v>2045.28</v>
      </c>
      <c r="F34" s="10">
        <v>2000</v>
      </c>
      <c r="G34" s="7"/>
      <c r="H34" s="10">
        <v>12846.06</v>
      </c>
      <c r="I34" s="10">
        <v>22183.439999999999</v>
      </c>
      <c r="J34" s="10">
        <v>19425.95</v>
      </c>
      <c r="K34" s="10">
        <v>17609.330000000002</v>
      </c>
      <c r="L34" s="7"/>
    </row>
    <row r="35" spans="1:12" x14ac:dyDescent="0.25">
      <c r="A35" s="4" t="s">
        <v>357</v>
      </c>
      <c r="B35" s="5" t="s">
        <v>358</v>
      </c>
      <c r="C35" s="7"/>
      <c r="D35" s="7"/>
      <c r="E35" s="10"/>
      <c r="F35" s="10">
        <v>100</v>
      </c>
      <c r="G35" s="7"/>
      <c r="H35" s="10">
        <v>259.83</v>
      </c>
      <c r="I35" s="10">
        <v>325.33</v>
      </c>
      <c r="J35" s="10">
        <v>347.08</v>
      </c>
      <c r="K35" s="10">
        <v>1008.77</v>
      </c>
      <c r="L35" s="7"/>
    </row>
    <row r="36" spans="1:12" x14ac:dyDescent="0.25">
      <c r="A36" s="4" t="s">
        <v>359</v>
      </c>
      <c r="B36" s="5" t="s">
        <v>360</v>
      </c>
      <c r="C36" s="7"/>
      <c r="D36" s="10">
        <v>53.19</v>
      </c>
      <c r="E36" s="10">
        <v>79.784999999999997</v>
      </c>
      <c r="F36" s="10">
        <v>800</v>
      </c>
      <c r="G36" s="10">
        <v>66.930000000000007</v>
      </c>
      <c r="H36" s="10">
        <v>-339.7</v>
      </c>
      <c r="I36" s="7"/>
      <c r="J36" s="10">
        <v>1399.89</v>
      </c>
      <c r="K36" s="10">
        <v>177.11</v>
      </c>
      <c r="L36" s="7"/>
    </row>
    <row r="37" spans="1:12" x14ac:dyDescent="0.25">
      <c r="A37" s="4" t="s">
        <v>361</v>
      </c>
      <c r="B37" s="5" t="s">
        <v>362</v>
      </c>
      <c r="C37" s="7"/>
      <c r="D37" s="10">
        <v>7470</v>
      </c>
      <c r="E37" s="10">
        <v>11205</v>
      </c>
      <c r="F37" s="10">
        <v>9000</v>
      </c>
      <c r="G37" s="10">
        <v>11205</v>
      </c>
      <c r="H37" s="10">
        <v>10873.8</v>
      </c>
      <c r="I37" s="10">
        <v>10807.56</v>
      </c>
      <c r="J37" s="10">
        <v>11801.26</v>
      </c>
      <c r="K37" s="10">
        <v>14000</v>
      </c>
      <c r="L37" s="7"/>
    </row>
    <row r="38" spans="1:12" x14ac:dyDescent="0.25">
      <c r="A38" s="4" t="s">
        <v>363</v>
      </c>
      <c r="B38" s="5" t="s">
        <v>364</v>
      </c>
      <c r="C38" s="7"/>
      <c r="D38" s="10">
        <v>4445.87</v>
      </c>
      <c r="E38" s="10">
        <v>6668.8050000000003</v>
      </c>
      <c r="F38" s="10">
        <v>6500</v>
      </c>
      <c r="G38" s="10">
        <v>12027.89</v>
      </c>
      <c r="H38" s="10">
        <v>8040.2</v>
      </c>
      <c r="I38" s="10">
        <v>14538.71</v>
      </c>
      <c r="J38" s="10">
        <v>9385.06</v>
      </c>
      <c r="K38" s="10">
        <v>9393.7199999999993</v>
      </c>
      <c r="L38" s="7"/>
    </row>
    <row r="39" spans="1:12" x14ac:dyDescent="0.25">
      <c r="A39" s="4" t="s">
        <v>365</v>
      </c>
      <c r="B39" s="5" t="s">
        <v>366</v>
      </c>
      <c r="C39" s="7"/>
      <c r="D39" s="10">
        <v>3093.4</v>
      </c>
      <c r="E39" s="10">
        <v>4640.1000000000004</v>
      </c>
      <c r="F39" s="10">
        <v>1500</v>
      </c>
      <c r="G39" s="10">
        <v>47.54</v>
      </c>
      <c r="H39" s="10">
        <v>9195.5499999999993</v>
      </c>
      <c r="I39" s="10">
        <v>5573.96</v>
      </c>
      <c r="J39" s="10">
        <v>6622.45</v>
      </c>
      <c r="K39" s="10">
        <v>5251.43</v>
      </c>
      <c r="L39" s="7"/>
    </row>
    <row r="40" spans="1:12" x14ac:dyDescent="0.25">
      <c r="A40" s="4" t="s">
        <v>367</v>
      </c>
      <c r="B40" s="5" t="s">
        <v>368</v>
      </c>
      <c r="C40" s="7"/>
      <c r="D40" s="10">
        <v>231.04</v>
      </c>
      <c r="E40" s="10">
        <v>346.56</v>
      </c>
      <c r="F40" s="10">
        <v>200</v>
      </c>
      <c r="G40" s="10">
        <v>539.83000000000004</v>
      </c>
      <c r="H40" s="10">
        <v>431.04</v>
      </c>
      <c r="I40" s="10">
        <v>309.29000000000002</v>
      </c>
      <c r="J40" s="7"/>
      <c r="K40" s="7"/>
      <c r="L40" s="7"/>
    </row>
    <row r="41" spans="1:12" x14ac:dyDescent="0.25">
      <c r="A41" s="4" t="s">
        <v>369</v>
      </c>
      <c r="B41" s="5" t="s">
        <v>370</v>
      </c>
      <c r="C41" s="7"/>
      <c r="D41" s="7"/>
      <c r="E41" s="10"/>
      <c r="F41" s="10"/>
      <c r="G41" s="10">
        <v>2227.44</v>
      </c>
      <c r="H41" s="7"/>
      <c r="I41" s="10">
        <v>1569.53</v>
      </c>
      <c r="J41" s="10">
        <v>2299.59</v>
      </c>
      <c r="K41" s="10">
        <v>2048.33</v>
      </c>
      <c r="L41" s="7"/>
    </row>
    <row r="42" spans="1:12" x14ac:dyDescent="0.25">
      <c r="A42" s="4" t="s">
        <v>371</v>
      </c>
      <c r="B42" s="5" t="s">
        <v>372</v>
      </c>
      <c r="C42" s="7"/>
      <c r="D42" s="10">
        <v>1336.85</v>
      </c>
      <c r="E42" s="10">
        <v>2005.2750000000001</v>
      </c>
      <c r="F42" s="10">
        <v>2000</v>
      </c>
      <c r="G42" s="10">
        <v>438.91</v>
      </c>
      <c r="H42" s="10">
        <v>2477.0700000000002</v>
      </c>
      <c r="I42" s="10">
        <v>5109.47</v>
      </c>
      <c r="J42" s="10">
        <v>10592.95</v>
      </c>
      <c r="K42" s="10">
        <v>17477.400000000001</v>
      </c>
      <c r="L42" s="7"/>
    </row>
    <row r="43" spans="1:12" x14ac:dyDescent="0.25">
      <c r="A43" s="4" t="s">
        <v>373</v>
      </c>
      <c r="B43" s="5" t="s">
        <v>374</v>
      </c>
      <c r="C43" s="7"/>
      <c r="D43" s="7"/>
      <c r="E43" s="10"/>
      <c r="F43" s="10">
        <v>1500</v>
      </c>
      <c r="G43" s="10">
        <v>449.69</v>
      </c>
      <c r="H43" s="10">
        <v>1392</v>
      </c>
      <c r="I43" s="10">
        <v>4648.37</v>
      </c>
      <c r="J43" s="10">
        <v>3779.34</v>
      </c>
      <c r="K43" s="10">
        <v>4603.4399999999996</v>
      </c>
      <c r="L43" s="7"/>
    </row>
    <row r="44" spans="1:12" x14ac:dyDescent="0.25">
      <c r="A44" s="4" t="s">
        <v>375</v>
      </c>
      <c r="B44" s="5" t="s">
        <v>376</v>
      </c>
      <c r="C44" s="7"/>
      <c r="D44" s="7"/>
      <c r="E44" s="10"/>
      <c r="F44" s="10"/>
      <c r="G44" s="7"/>
      <c r="H44" s="7"/>
      <c r="I44" s="10">
        <v>7391.51</v>
      </c>
      <c r="J44" s="10">
        <v>9293.09</v>
      </c>
      <c r="K44" s="10">
        <v>15130.23</v>
      </c>
      <c r="L44" s="7"/>
    </row>
    <row r="45" spans="1:12" x14ac:dyDescent="0.25">
      <c r="A45" s="4" t="s">
        <v>377</v>
      </c>
      <c r="B45" s="5" t="s">
        <v>378</v>
      </c>
      <c r="C45" s="7"/>
      <c r="D45" s="10">
        <v>1103.07</v>
      </c>
      <c r="E45" s="10">
        <v>1654.605</v>
      </c>
      <c r="F45" s="10">
        <v>2900</v>
      </c>
      <c r="G45" s="10">
        <v>1092.82</v>
      </c>
      <c r="H45" s="10">
        <v>6378.97</v>
      </c>
      <c r="I45" s="10">
        <v>6598.13</v>
      </c>
      <c r="J45" s="10">
        <v>5600.9</v>
      </c>
      <c r="K45" s="10">
        <v>6219.78</v>
      </c>
      <c r="L45" s="7"/>
    </row>
    <row r="46" spans="1:12" x14ac:dyDescent="0.25">
      <c r="A46" s="4" t="s">
        <v>379</v>
      </c>
      <c r="B46" s="5" t="s">
        <v>380</v>
      </c>
      <c r="C46" s="7"/>
      <c r="D46" s="10">
        <v>1907.86</v>
      </c>
      <c r="E46" s="10">
        <v>2861.79</v>
      </c>
      <c r="F46" s="10">
        <v>3500</v>
      </c>
      <c r="G46" s="10">
        <v>2983.66</v>
      </c>
      <c r="H46" s="10">
        <v>6989.3</v>
      </c>
      <c r="I46" s="10">
        <v>10577.86</v>
      </c>
      <c r="J46" s="10">
        <v>5680.83</v>
      </c>
      <c r="K46" s="10">
        <v>19682.27</v>
      </c>
      <c r="L46" s="7"/>
    </row>
    <row r="47" spans="1:12" x14ac:dyDescent="0.25">
      <c r="A47" s="4" t="s">
        <v>381</v>
      </c>
      <c r="B47" s="5" t="s">
        <v>382</v>
      </c>
      <c r="C47" s="7"/>
      <c r="D47" s="7"/>
      <c r="E47" s="10"/>
      <c r="F47" s="10">
        <v>600</v>
      </c>
      <c r="G47" s="7"/>
      <c r="H47" s="7"/>
      <c r="I47" s="10">
        <v>455.24</v>
      </c>
      <c r="J47" s="10">
        <v>1986.13</v>
      </c>
      <c r="K47" s="10">
        <v>1675</v>
      </c>
      <c r="L47" s="7"/>
    </row>
    <row r="48" spans="1:12" x14ac:dyDescent="0.25">
      <c r="A48" s="4" t="s">
        <v>383</v>
      </c>
      <c r="B48" s="5" t="s">
        <v>384</v>
      </c>
      <c r="C48" s="7"/>
      <c r="D48" s="7"/>
      <c r="E48" s="10"/>
      <c r="F48" s="10">
        <v>75</v>
      </c>
      <c r="G48" s="7"/>
      <c r="H48" s="10">
        <v>41.95</v>
      </c>
      <c r="I48" s="7"/>
      <c r="J48" s="10">
        <v>360.12</v>
      </c>
      <c r="K48" s="10">
        <v>116.1</v>
      </c>
      <c r="L48" s="7"/>
    </row>
    <row r="49" spans="1:12" x14ac:dyDescent="0.25">
      <c r="A49" s="4" t="s">
        <v>385</v>
      </c>
      <c r="B49" s="5" t="s">
        <v>386</v>
      </c>
      <c r="C49" s="7"/>
      <c r="D49" s="10">
        <v>151427.69</v>
      </c>
      <c r="E49" s="10">
        <v>227141.535</v>
      </c>
      <c r="F49" s="10">
        <v>135000</v>
      </c>
      <c r="G49" s="10">
        <v>221949.92</v>
      </c>
      <c r="H49" s="10">
        <v>451806.75</v>
      </c>
      <c r="I49" s="10">
        <v>467166.08</v>
      </c>
      <c r="J49" s="10">
        <v>452530.93</v>
      </c>
      <c r="K49" s="10">
        <v>455937.1</v>
      </c>
      <c r="L49" s="7"/>
    </row>
    <row r="50" spans="1:12" x14ac:dyDescent="0.25">
      <c r="A50" s="4" t="s">
        <v>387</v>
      </c>
      <c r="B50" s="5" t="s">
        <v>388</v>
      </c>
      <c r="C50" s="7"/>
      <c r="D50" s="10">
        <v>-18770.48</v>
      </c>
      <c r="E50" s="10">
        <f>D50</f>
        <v>-18770.48</v>
      </c>
      <c r="F50" s="10"/>
      <c r="G50" s="10">
        <v>-99632.054000000004</v>
      </c>
      <c r="H50" s="10">
        <v>-19089.45</v>
      </c>
      <c r="I50" s="7"/>
      <c r="J50" s="7"/>
      <c r="K50" s="7"/>
      <c r="L50" s="7"/>
    </row>
    <row r="51" spans="1:12" x14ac:dyDescent="0.25">
      <c r="A51" s="4" t="s">
        <v>389</v>
      </c>
      <c r="B51" s="5" t="s">
        <v>390</v>
      </c>
      <c r="C51" s="7"/>
      <c r="D51" s="10">
        <v>14147.33</v>
      </c>
      <c r="E51" s="10">
        <v>21220.994999999999</v>
      </c>
      <c r="F51" s="10">
        <v>18500</v>
      </c>
      <c r="G51" s="10">
        <v>16317.46</v>
      </c>
      <c r="H51" s="10">
        <v>34769.49</v>
      </c>
      <c r="I51" s="10">
        <v>39468.21</v>
      </c>
      <c r="J51" s="10">
        <v>36637.269999999997</v>
      </c>
      <c r="K51" s="10">
        <v>36229.31</v>
      </c>
      <c r="L51" s="7"/>
    </row>
    <row r="52" spans="1:12" x14ac:dyDescent="0.25">
      <c r="A52" s="4" t="s">
        <v>391</v>
      </c>
      <c r="B52" s="5" t="s">
        <v>392</v>
      </c>
      <c r="C52" s="7"/>
      <c r="D52" s="10">
        <v>4752.13</v>
      </c>
      <c r="E52" s="10">
        <v>7128.1949999999997</v>
      </c>
      <c r="F52" s="10">
        <v>4000</v>
      </c>
      <c r="G52" s="10">
        <v>8589.07</v>
      </c>
      <c r="H52" s="10">
        <v>13949.68</v>
      </c>
      <c r="I52" s="10">
        <v>14039.79</v>
      </c>
      <c r="J52" s="10">
        <v>11771.28</v>
      </c>
      <c r="K52" s="10">
        <v>9976.09</v>
      </c>
      <c r="L52" s="7"/>
    </row>
    <row r="53" spans="1:12" x14ac:dyDescent="0.25">
      <c r="A53" s="4" t="s">
        <v>393</v>
      </c>
      <c r="B53" s="5" t="s">
        <v>394</v>
      </c>
      <c r="C53" s="7"/>
      <c r="D53" s="10">
        <v>0.56999999999999995</v>
      </c>
      <c r="E53" s="10">
        <v>0.85499999999999998</v>
      </c>
      <c r="F53" s="10"/>
      <c r="G53" s="10">
        <v>4.99</v>
      </c>
      <c r="H53" s="10"/>
      <c r="I53" s="10">
        <v>1263.8599999999999</v>
      </c>
      <c r="J53" s="10">
        <v>404.61</v>
      </c>
      <c r="K53" s="10">
        <v>12.71</v>
      </c>
      <c r="L53" s="7"/>
    </row>
    <row r="54" spans="1:12" x14ac:dyDescent="0.25">
      <c r="A54" s="4" t="s">
        <v>395</v>
      </c>
      <c r="B54" s="5" t="s">
        <v>396</v>
      </c>
      <c r="C54" s="7"/>
      <c r="D54" s="7"/>
      <c r="E54" s="10"/>
      <c r="F54" s="10"/>
      <c r="G54" s="10">
        <v>38638.44</v>
      </c>
      <c r="H54" s="7"/>
      <c r="I54" s="10">
        <v>598.71</v>
      </c>
      <c r="J54" s="10">
        <v>1866.07</v>
      </c>
      <c r="K54" s="10">
        <v>1303.6600000000001</v>
      </c>
      <c r="L54" s="7"/>
    </row>
    <row r="55" spans="1:12" x14ac:dyDescent="0.25">
      <c r="A55" s="4" t="s">
        <v>397</v>
      </c>
      <c r="B55" s="5" t="s">
        <v>398</v>
      </c>
      <c r="C55" s="7"/>
      <c r="D55" s="10">
        <v>5352.94</v>
      </c>
      <c r="E55" s="10">
        <v>8029.41</v>
      </c>
      <c r="F55" s="10">
        <v>60000</v>
      </c>
      <c r="G55" s="10">
        <v>25291.26</v>
      </c>
      <c r="H55" s="10">
        <v>26381.37</v>
      </c>
      <c r="I55" s="10">
        <v>64417.64</v>
      </c>
      <c r="J55" s="10">
        <v>66074.2</v>
      </c>
      <c r="K55" s="10">
        <v>53326.54</v>
      </c>
      <c r="L55" s="7"/>
    </row>
    <row r="56" spans="1:12" x14ac:dyDescent="0.25">
      <c r="A56" s="4"/>
      <c r="B56" s="5"/>
      <c r="C56" s="11"/>
      <c r="D56" s="11"/>
      <c r="E56" s="11"/>
      <c r="F56" s="10"/>
      <c r="G56" s="11"/>
      <c r="H56" s="11"/>
      <c r="I56" s="11"/>
      <c r="J56" s="11"/>
      <c r="K56" s="11"/>
      <c r="L56" s="11"/>
    </row>
    <row r="57" spans="1:12" x14ac:dyDescent="0.25">
      <c r="A57" s="4"/>
      <c r="B57" s="5" t="s">
        <v>54</v>
      </c>
      <c r="C57" s="10">
        <v>-80000</v>
      </c>
      <c r="D57" s="10">
        <v>144119.28</v>
      </c>
      <c r="E57" s="10">
        <f>SUM(E9:E55)</f>
        <v>225564.16</v>
      </c>
      <c r="F57" s="14">
        <f>SUM(F9:F55)</f>
        <v>67615</v>
      </c>
      <c r="G57" s="10">
        <v>254099.08600000001</v>
      </c>
      <c r="H57" s="10">
        <v>188793.97</v>
      </c>
      <c r="I57" s="10">
        <v>278686.34000000003</v>
      </c>
      <c r="J57" s="10">
        <v>284662.87</v>
      </c>
      <c r="K57" s="10">
        <v>197127.93</v>
      </c>
      <c r="L57" s="7"/>
    </row>
    <row r="58" spans="1:12" x14ac:dyDescent="0.25">
      <c r="A58" s="8"/>
      <c r="B58" s="8"/>
      <c r="C58" s="9"/>
      <c r="D58" s="9"/>
      <c r="E58" s="9"/>
      <c r="F58" s="7"/>
      <c r="G58" s="9"/>
      <c r="H58" s="9"/>
      <c r="I58" s="9"/>
      <c r="J58" s="9"/>
      <c r="K58" s="9"/>
      <c r="L58" s="9"/>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9"/>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row r="68" spans="1:12" x14ac:dyDescent="0.25">
      <c r="A68" s="5"/>
      <c r="B68" s="5"/>
      <c r="C68" s="7"/>
      <c r="D68" s="7"/>
      <c r="E68" s="7"/>
      <c r="F68" s="7"/>
      <c r="G68" s="7"/>
      <c r="H68" s="7"/>
      <c r="I68" s="7"/>
      <c r="J68" s="7"/>
      <c r="K68" s="7"/>
      <c r="L68" s="7"/>
    </row>
    <row r="69" spans="1:12" x14ac:dyDescent="0.25">
      <c r="A69" s="5"/>
      <c r="B69" s="5"/>
      <c r="C69" s="7"/>
      <c r="D69" s="7"/>
      <c r="E69" s="7"/>
      <c r="F69" s="7"/>
      <c r="G69" s="7"/>
      <c r="H69" s="7"/>
      <c r="I69" s="7"/>
      <c r="J69" s="7"/>
      <c r="K69" s="7"/>
      <c r="L69" s="7"/>
    </row>
    <row r="70" spans="1:12" x14ac:dyDescent="0.25">
      <c r="A70" s="5"/>
      <c r="B70" s="5"/>
      <c r="C70" s="7"/>
      <c r="D70" s="7"/>
      <c r="E70" s="7"/>
      <c r="F70" s="7"/>
      <c r="G70" s="7"/>
      <c r="H70" s="7"/>
      <c r="I70" s="7"/>
      <c r="J70" s="7"/>
      <c r="K70" s="7"/>
      <c r="L70" s="7"/>
    </row>
    <row r="71" spans="1:12" x14ac:dyDescent="0.25">
      <c r="A71" s="5"/>
      <c r="B71" s="5"/>
      <c r="C71" s="7"/>
      <c r="D71" s="7"/>
      <c r="E71" s="7"/>
      <c r="F71" s="7"/>
      <c r="G71" s="7"/>
      <c r="H71" s="7"/>
      <c r="I71" s="7"/>
      <c r="J71" s="7"/>
      <c r="K71" s="7"/>
      <c r="L71" s="7"/>
    </row>
    <row r="72" spans="1:12" x14ac:dyDescent="0.25">
      <c r="A72" s="5"/>
      <c r="B72" s="5"/>
      <c r="C72" s="7"/>
      <c r="D72" s="7"/>
      <c r="E72" s="7"/>
      <c r="F72" s="7"/>
      <c r="G72" s="7"/>
      <c r="H72" s="7"/>
      <c r="I72" s="7"/>
      <c r="J72" s="7"/>
      <c r="K72" s="7"/>
      <c r="L72" s="7"/>
    </row>
    <row r="73" spans="1:12" x14ac:dyDescent="0.25">
      <c r="A73" s="5"/>
      <c r="B73" s="5"/>
      <c r="C73" s="7"/>
      <c r="D73" s="7"/>
      <c r="E73" s="7"/>
      <c r="F73" s="7"/>
      <c r="G73" s="7"/>
      <c r="H73" s="7"/>
      <c r="I73" s="7"/>
      <c r="J73" s="7"/>
      <c r="K73" s="7"/>
      <c r="L73" s="7"/>
    </row>
    <row r="74" spans="1:12" x14ac:dyDescent="0.25">
      <c r="A74" s="5"/>
      <c r="B74" s="5"/>
      <c r="C74" s="7"/>
      <c r="D74" s="7"/>
      <c r="E74" s="7"/>
      <c r="F74" s="7"/>
      <c r="G74" s="7"/>
      <c r="H74" s="7"/>
      <c r="I74" s="7"/>
      <c r="J74" s="7"/>
      <c r="K74" s="7"/>
      <c r="L74" s="7"/>
    </row>
    <row r="75" spans="1:12" x14ac:dyDescent="0.25">
      <c r="A75" s="5"/>
      <c r="B75" s="5"/>
      <c r="C75" s="7"/>
      <c r="D75" s="7"/>
      <c r="E75" s="7"/>
      <c r="F75" s="7"/>
      <c r="G75" s="7"/>
      <c r="H75" s="7"/>
      <c r="I75" s="7"/>
      <c r="J75" s="7"/>
      <c r="K75" s="7"/>
      <c r="L75" s="7"/>
    </row>
    <row r="76" spans="1:12" x14ac:dyDescent="0.25">
      <c r="A76" s="5"/>
      <c r="B76" s="5"/>
      <c r="C76" s="7"/>
      <c r="D76" s="7"/>
      <c r="E76" s="7"/>
      <c r="F76" s="7"/>
      <c r="G76" s="7"/>
      <c r="H76" s="7"/>
      <c r="I76" s="7"/>
      <c r="J76" s="7"/>
      <c r="K76" s="7"/>
      <c r="L76" s="7"/>
    </row>
    <row r="77" spans="1:12" x14ac:dyDescent="0.25">
      <c r="A77" s="5"/>
      <c r="B77" s="5"/>
      <c r="C77" s="7"/>
      <c r="D77" s="7"/>
      <c r="E77" s="7"/>
      <c r="F77" s="7"/>
      <c r="G77" s="7"/>
      <c r="H77" s="7"/>
      <c r="I77" s="7"/>
      <c r="J77" s="7"/>
      <c r="K77" s="7"/>
      <c r="L77" s="7"/>
    </row>
    <row r="78" spans="1:12" x14ac:dyDescent="0.25">
      <c r="A78" s="5"/>
      <c r="B78" s="5"/>
      <c r="C78" s="7"/>
      <c r="D78" s="7"/>
      <c r="E78" s="7"/>
      <c r="F78" s="7"/>
      <c r="G78" s="7"/>
      <c r="H78" s="7"/>
      <c r="I78" s="7"/>
      <c r="J78" s="7"/>
      <c r="K78" s="7"/>
      <c r="L78" s="7"/>
    </row>
    <row r="79" spans="1:12" x14ac:dyDescent="0.25">
      <c r="A79" s="5"/>
      <c r="B79" s="5"/>
      <c r="C79" s="7"/>
      <c r="D79" s="7"/>
      <c r="E79" s="7"/>
      <c r="F79" s="7"/>
      <c r="G79" s="7"/>
      <c r="H79" s="7"/>
      <c r="I79" s="7"/>
      <c r="J79" s="7"/>
      <c r="K79" s="7"/>
      <c r="L79" s="7"/>
    </row>
    <row r="80" spans="1:12" x14ac:dyDescent="0.25">
      <c r="A80" s="5"/>
      <c r="B80" s="5"/>
      <c r="C80" s="7"/>
      <c r="D80" s="7"/>
      <c r="E80" s="7"/>
      <c r="F80" s="7"/>
      <c r="G80" s="7"/>
      <c r="H80" s="7"/>
      <c r="I80" s="7"/>
      <c r="J80" s="7"/>
      <c r="K80" s="7"/>
      <c r="L80" s="7"/>
    </row>
    <row r="81" spans="1:12" x14ac:dyDescent="0.25">
      <c r="A81" s="5"/>
      <c r="B81" s="5"/>
      <c r="C81" s="7"/>
      <c r="D81" s="7"/>
      <c r="E81" s="7"/>
      <c r="F81" s="7"/>
      <c r="G81" s="7"/>
      <c r="H81" s="7"/>
      <c r="I81" s="7"/>
      <c r="J81" s="7"/>
      <c r="K81" s="7"/>
      <c r="L81" s="7"/>
    </row>
    <row r="82" spans="1:12" x14ac:dyDescent="0.25">
      <c r="A82" s="5"/>
      <c r="B82" s="5"/>
      <c r="C82" s="7"/>
      <c r="D82" s="7"/>
      <c r="E82" s="7"/>
      <c r="F82" s="7"/>
      <c r="G82" s="7"/>
      <c r="H82" s="7"/>
      <c r="I82" s="7"/>
      <c r="J82" s="7"/>
      <c r="K82" s="7"/>
      <c r="L82" s="7"/>
    </row>
    <row r="83" spans="1:12" x14ac:dyDescent="0.25">
      <c r="A83" s="5"/>
      <c r="B83" s="5"/>
      <c r="C83" s="7"/>
      <c r="D83" s="7"/>
      <c r="E83" s="7"/>
      <c r="F83" s="7"/>
      <c r="G83" s="7"/>
      <c r="H83" s="7"/>
      <c r="I83" s="7"/>
      <c r="J83" s="7"/>
      <c r="K83" s="7"/>
      <c r="L83" s="7"/>
    </row>
    <row r="84" spans="1:12" x14ac:dyDescent="0.25">
      <c r="A84" s="5"/>
      <c r="B84" s="5"/>
      <c r="C84" s="7"/>
      <c r="D84" s="7"/>
      <c r="E84" s="7"/>
      <c r="F84" s="7"/>
      <c r="G84" s="7"/>
      <c r="H84" s="7"/>
      <c r="I84" s="7"/>
      <c r="J84" s="7"/>
      <c r="K84" s="7"/>
      <c r="L84" s="7"/>
    </row>
    <row r="85" spans="1:12" x14ac:dyDescent="0.25">
      <c r="A85" s="5"/>
      <c r="B85" s="5"/>
      <c r="C85" s="7"/>
      <c r="D85" s="7"/>
      <c r="E85" s="7"/>
      <c r="F85" s="7"/>
      <c r="G85" s="7"/>
      <c r="H85" s="7"/>
      <c r="I85" s="7"/>
      <c r="J85" s="7"/>
      <c r="K85" s="7"/>
      <c r="L85" s="7"/>
    </row>
    <row r="86" spans="1:12" x14ac:dyDescent="0.25">
      <c r="A86" s="5"/>
      <c r="B86" s="5"/>
      <c r="C86" s="7"/>
      <c r="D86" s="7"/>
      <c r="E86" s="7"/>
      <c r="F86" s="7"/>
      <c r="G86" s="7"/>
      <c r="H86" s="7"/>
      <c r="I86" s="7"/>
      <c r="J86" s="7"/>
      <c r="K86" s="7"/>
      <c r="L86" s="7"/>
    </row>
    <row r="87" spans="1:12" x14ac:dyDescent="0.25">
      <c r="F87" s="7"/>
    </row>
    <row r="88" spans="1:12" x14ac:dyDescent="0.25">
      <c r="F88" s="7"/>
    </row>
    <row r="89" spans="1:12" x14ac:dyDescent="0.25">
      <c r="F89" s="7"/>
    </row>
  </sheetData>
  <mergeCells count="4">
    <mergeCell ref="A1:L1"/>
    <mergeCell ref="A2:L2"/>
    <mergeCell ref="A3:L3"/>
    <mergeCell ref="A8:L8"/>
  </mergeCells>
  <pageMargins left="0.75" right="0.75" top="0.75" bottom="0.75" header="0.03" footer="0.03"/>
  <pageSetup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40"/>
  <sheetViews>
    <sheetView zoomScaleNormal="100" workbookViewId="0">
      <selection activeCell="I39" sqref="I39"/>
    </sheetView>
  </sheetViews>
  <sheetFormatPr defaultRowHeight="13.2" x14ac:dyDescent="0.25"/>
  <cols>
    <col min="1" max="1" width="13.109375" customWidth="1"/>
    <col min="2" max="2" width="28.66406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399</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400</v>
      </c>
      <c r="B9" s="5" t="s">
        <v>401</v>
      </c>
      <c r="C9" s="7">
        <v>-5000</v>
      </c>
      <c r="D9" s="7"/>
      <c r="E9" s="10"/>
      <c r="F9" s="10">
        <v>-3000</v>
      </c>
      <c r="G9" s="7"/>
      <c r="H9" s="7"/>
      <c r="I9" s="10">
        <v>-19600</v>
      </c>
      <c r="J9" s="7"/>
      <c r="K9" s="7"/>
      <c r="L9" s="7"/>
    </row>
    <row r="10" spans="1:12" x14ac:dyDescent="0.25">
      <c r="A10" s="4"/>
      <c r="B10" s="5"/>
      <c r="C10" s="11"/>
      <c r="D10" s="11"/>
      <c r="E10" s="11"/>
      <c r="F10" s="11"/>
      <c r="G10" s="11"/>
      <c r="H10" s="11"/>
      <c r="I10" s="11"/>
      <c r="J10" s="11"/>
      <c r="K10" s="11"/>
      <c r="L10" s="11"/>
    </row>
    <row r="11" spans="1:12" x14ac:dyDescent="0.25">
      <c r="A11" s="4"/>
      <c r="B11" s="5" t="s">
        <v>54</v>
      </c>
      <c r="C11" s="7">
        <v>-5000</v>
      </c>
      <c r="D11" s="7"/>
      <c r="E11" s="10"/>
      <c r="F11" s="7"/>
      <c r="G11" s="7"/>
      <c r="H11" s="7"/>
      <c r="I11" s="10">
        <v>-19600</v>
      </c>
      <c r="J11" s="7"/>
      <c r="K11" s="7"/>
      <c r="L11" s="7"/>
    </row>
    <row r="12" spans="1:12" x14ac:dyDescent="0.25">
      <c r="A12" s="8"/>
      <c r="B12" s="8"/>
      <c r="C12" s="9"/>
      <c r="D12" s="9"/>
      <c r="E12" s="9"/>
      <c r="F12" s="9"/>
      <c r="G12" s="9"/>
      <c r="H12" s="9"/>
      <c r="I12" s="9"/>
      <c r="J12" s="9"/>
      <c r="K12" s="9"/>
      <c r="L12" s="9"/>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sheetData>
  <mergeCells count="4">
    <mergeCell ref="A1:L1"/>
    <mergeCell ref="A2:L2"/>
    <mergeCell ref="A3:L3"/>
    <mergeCell ref="A8:L8"/>
  </mergeCells>
  <pageMargins left="0.75" right="0.75" top="0.75" bottom="0.75" header="0.03" footer="0.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40"/>
  <sheetViews>
    <sheetView topLeftCell="A4" zoomScaleNormal="100" workbookViewId="0">
      <selection activeCell="I39" sqref="I39"/>
    </sheetView>
  </sheetViews>
  <sheetFormatPr defaultRowHeight="13.2" x14ac:dyDescent="0.25"/>
  <cols>
    <col min="1" max="1" width="13.109375" customWidth="1"/>
    <col min="2" max="2" width="23.77734375" customWidth="1"/>
    <col min="3" max="3" width="12.6640625" customWidth="1"/>
    <col min="4" max="4" width="10.77734375" customWidth="1"/>
    <col min="5" max="5" width="13"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402</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403</v>
      </c>
      <c r="B9" s="5" t="s">
        <v>404</v>
      </c>
      <c r="C9" s="10">
        <v>-33500</v>
      </c>
      <c r="D9" s="10">
        <v>-23490.73</v>
      </c>
      <c r="E9" s="10">
        <f>D9</f>
        <v>-23490.73</v>
      </c>
      <c r="F9" s="10">
        <v>-24500</v>
      </c>
      <c r="G9" s="10">
        <v>-23490.73</v>
      </c>
      <c r="H9" s="10">
        <v>-31326.35</v>
      </c>
      <c r="I9" s="10">
        <v>-30739.33</v>
      </c>
      <c r="J9" s="10">
        <v>-34014.370000000003</v>
      </c>
      <c r="K9" s="10">
        <v>-29628.42</v>
      </c>
      <c r="L9" s="7"/>
    </row>
    <row r="10" spans="1:12" x14ac:dyDescent="0.25">
      <c r="A10" s="4"/>
      <c r="B10" s="5"/>
      <c r="C10" s="11"/>
      <c r="D10" s="11"/>
      <c r="E10" s="11"/>
      <c r="F10" s="11"/>
      <c r="G10" s="11"/>
      <c r="H10" s="11"/>
      <c r="I10" s="11"/>
      <c r="J10" s="11"/>
      <c r="K10" s="11"/>
      <c r="L10" s="11"/>
    </row>
    <row r="11" spans="1:12" x14ac:dyDescent="0.25">
      <c r="A11" s="4"/>
      <c r="B11" s="5" t="s">
        <v>54</v>
      </c>
      <c r="C11" s="10">
        <f>C9</f>
        <v>-33500</v>
      </c>
      <c r="D11" s="7"/>
      <c r="E11" s="10"/>
      <c r="F11" s="7"/>
      <c r="G11" s="10">
        <v>-23490.73</v>
      </c>
      <c r="H11" s="10">
        <v>-31326.35</v>
      </c>
      <c r="I11" s="10">
        <v>-30739.33</v>
      </c>
      <c r="J11" s="10">
        <v>-34014.370000000003</v>
      </c>
      <c r="K11" s="10">
        <v>-29628.42</v>
      </c>
      <c r="L11" s="7"/>
    </row>
    <row r="12" spans="1:12" x14ac:dyDescent="0.25">
      <c r="A12" s="8"/>
      <c r="B12" s="8"/>
      <c r="C12" s="9"/>
      <c r="D12" s="9"/>
      <c r="E12" s="9"/>
      <c r="F12" s="9"/>
      <c r="G12" s="9"/>
      <c r="H12" s="9"/>
      <c r="I12" s="9"/>
      <c r="J12" s="9"/>
      <c r="K12" s="9"/>
      <c r="L12" s="9"/>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sheetData>
  <mergeCells count="4">
    <mergeCell ref="A1:L1"/>
    <mergeCell ref="A2:L2"/>
    <mergeCell ref="A3:L3"/>
    <mergeCell ref="A8:L8"/>
  </mergeCells>
  <pageMargins left="0.75" right="0.75" top="0.75" bottom="0.75" header="0.03" footer="0.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6"/>
  <sheetViews>
    <sheetView zoomScaleNormal="100" workbookViewId="0">
      <selection activeCell="I39" sqref="I39"/>
    </sheetView>
  </sheetViews>
  <sheetFormatPr defaultRowHeight="13.2" x14ac:dyDescent="0.25"/>
  <cols>
    <col min="1" max="1" width="9" customWidth="1"/>
    <col min="2" max="2" width="3.33203125" customWidth="1"/>
    <col min="3" max="3" width="12.6640625" customWidth="1"/>
    <col min="4" max="4" width="14.6640625" customWidth="1"/>
    <col min="5" max="5" width="12.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405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4" t="s">
        <v>56</v>
      </c>
      <c r="B7" s="5" t="s">
        <v>57</v>
      </c>
      <c r="C7" s="6">
        <f>'CHILD CARE-A'!C38</f>
        <v>37285</v>
      </c>
      <c r="D7" s="6">
        <v>-76592.11</v>
      </c>
      <c r="E7" s="6">
        <v>-114888.16499999999</v>
      </c>
      <c r="F7" s="7">
        <v>285</v>
      </c>
      <c r="G7" s="6">
        <v>-57635.438000000002</v>
      </c>
      <c r="H7" s="6">
        <v>50268.434999999998</v>
      </c>
      <c r="I7" s="6">
        <v>12618.92</v>
      </c>
      <c r="J7" s="6">
        <v>16245.9</v>
      </c>
      <c r="K7" s="6">
        <v>21705.75</v>
      </c>
      <c r="L7" s="6"/>
    </row>
    <row r="8" spans="1:12" x14ac:dyDescent="0.25">
      <c r="A8" s="8"/>
      <c r="B8" s="8"/>
      <c r="C8" s="9"/>
      <c r="D8" s="9"/>
      <c r="E8" s="9"/>
      <c r="F8" s="9"/>
      <c r="G8" s="9"/>
      <c r="H8" s="9"/>
      <c r="I8" s="9"/>
      <c r="J8" s="9"/>
      <c r="K8" s="9"/>
      <c r="L8" s="9"/>
    </row>
    <row r="9" spans="1:12" x14ac:dyDescent="0.25">
      <c r="A9" s="5"/>
      <c r="B9" s="5"/>
      <c r="C9" s="7"/>
      <c r="D9" s="7"/>
      <c r="E9" s="7"/>
      <c r="F9" s="7"/>
      <c r="G9" s="7"/>
      <c r="H9" s="7"/>
      <c r="I9" s="7"/>
      <c r="J9" s="7"/>
      <c r="K9" s="7"/>
      <c r="L9" s="7"/>
    </row>
    <row r="10" spans="1:12" x14ac:dyDescent="0.25">
      <c r="A10" s="5"/>
      <c r="B10" s="5"/>
      <c r="C10" s="7"/>
      <c r="D10" s="7"/>
      <c r="E10" s="7"/>
      <c r="F10" s="7"/>
      <c r="G10" s="7"/>
      <c r="H10" s="7"/>
      <c r="I10" s="7"/>
      <c r="J10" s="7"/>
      <c r="K10" s="7"/>
      <c r="L10" s="7"/>
    </row>
    <row r="11" spans="1:12" x14ac:dyDescent="0.25">
      <c r="A11" s="5"/>
      <c r="B11" s="5"/>
      <c r="C11" s="7"/>
      <c r="D11" s="7"/>
      <c r="E11" s="7"/>
      <c r="F11" s="7"/>
      <c r="G11" s="7"/>
      <c r="H11" s="7"/>
      <c r="I11" s="7"/>
      <c r="J11" s="7"/>
      <c r="K11" s="7"/>
      <c r="L11" s="7"/>
    </row>
    <row r="12" spans="1:12" x14ac:dyDescent="0.25">
      <c r="A12" s="5"/>
      <c r="B12" s="5"/>
      <c r="C12" s="7"/>
      <c r="D12" s="7"/>
      <c r="E12" s="7"/>
      <c r="F12" s="7"/>
      <c r="G12" s="7"/>
      <c r="H12" s="7"/>
      <c r="I12" s="7"/>
      <c r="J12" s="7"/>
      <c r="K12" s="7"/>
      <c r="L12" s="7"/>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sheetData>
  <mergeCells count="3">
    <mergeCell ref="A1:L1"/>
    <mergeCell ref="A2:L2"/>
    <mergeCell ref="A3:L3"/>
  </mergeCells>
  <pageMargins left="0.75" right="0.75" top="0.75" bottom="0.75" header="0.03" footer="0.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67"/>
  <sheetViews>
    <sheetView topLeftCell="A17" zoomScaleNormal="100" workbookViewId="0">
      <selection activeCell="I39" sqref="I39"/>
    </sheetView>
  </sheetViews>
  <sheetFormatPr defaultRowHeight="13.2" x14ac:dyDescent="0.25"/>
  <cols>
    <col min="1" max="1" width="13.109375" customWidth="1"/>
    <col min="2" max="2" width="38.33203125" customWidth="1"/>
    <col min="3" max="3" width="14.33203125" customWidth="1"/>
    <col min="4" max="4" width="12.77734375" customWidth="1"/>
    <col min="5" max="5" width="14.66406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406</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407</v>
      </c>
      <c r="B9" s="5" t="s">
        <v>408</v>
      </c>
      <c r="C9" s="7">
        <v>-528000</v>
      </c>
      <c r="D9" s="10">
        <v>-335594.44</v>
      </c>
      <c r="E9" s="10">
        <v>-503391.66</v>
      </c>
      <c r="F9" s="10">
        <v>-520000</v>
      </c>
      <c r="G9" s="10">
        <v>-312139.84000000003</v>
      </c>
      <c r="H9" s="10">
        <v>-418141.435</v>
      </c>
      <c r="I9" s="10">
        <v>-475810.33</v>
      </c>
      <c r="J9" s="10">
        <v>-421423.88</v>
      </c>
      <c r="K9" s="10">
        <v>-404053.07</v>
      </c>
      <c r="L9" s="7"/>
    </row>
    <row r="10" spans="1:12" x14ac:dyDescent="0.25">
      <c r="A10" s="4" t="s">
        <v>409</v>
      </c>
      <c r="B10" s="5" t="s">
        <v>410</v>
      </c>
      <c r="C10" s="7">
        <v>-100000</v>
      </c>
      <c r="D10" s="10">
        <v>-67097.97</v>
      </c>
      <c r="E10" s="10">
        <v>-100646.955</v>
      </c>
      <c r="F10" s="10">
        <v>-100000</v>
      </c>
      <c r="G10" s="10">
        <v>-29830.54</v>
      </c>
      <c r="H10" s="10">
        <v>-114385.51</v>
      </c>
      <c r="I10" s="10">
        <v>-132877.23000000001</v>
      </c>
      <c r="J10" s="10">
        <v>-149435.85999999999</v>
      </c>
      <c r="K10" s="10">
        <v>-138238.65</v>
      </c>
      <c r="L10" s="7"/>
    </row>
    <row r="11" spans="1:12" x14ac:dyDescent="0.25">
      <c r="A11" s="4" t="s">
        <v>411</v>
      </c>
      <c r="B11" s="5" t="s">
        <v>412</v>
      </c>
      <c r="C11" s="7">
        <v>-250</v>
      </c>
      <c r="D11" s="10">
        <v>-450</v>
      </c>
      <c r="E11" s="10">
        <v>-675</v>
      </c>
      <c r="F11" s="10">
        <v>-250</v>
      </c>
      <c r="G11" s="10">
        <v>-325</v>
      </c>
      <c r="H11" s="10">
        <v>-50</v>
      </c>
      <c r="I11" s="10">
        <v>-100</v>
      </c>
      <c r="J11" s="7"/>
      <c r="K11" s="10">
        <v>-25</v>
      </c>
      <c r="L11" s="7"/>
    </row>
    <row r="12" spans="1:12" x14ac:dyDescent="0.25">
      <c r="A12" s="4" t="s">
        <v>413</v>
      </c>
      <c r="B12" s="5" t="s">
        <v>414</v>
      </c>
      <c r="C12" s="7">
        <v>-4300</v>
      </c>
      <c r="D12" s="10">
        <v>-3990</v>
      </c>
      <c r="E12" s="10">
        <v>-5985</v>
      </c>
      <c r="F12" s="10">
        <v>-4300</v>
      </c>
      <c r="G12" s="7"/>
      <c r="H12" s="10">
        <v>-3920</v>
      </c>
      <c r="I12" s="10">
        <v>-3360</v>
      </c>
      <c r="J12" s="10">
        <v>-4788</v>
      </c>
      <c r="K12" s="10">
        <v>-20806</v>
      </c>
      <c r="L12" s="7"/>
    </row>
    <row r="13" spans="1:12" x14ac:dyDescent="0.25">
      <c r="A13" s="4" t="s">
        <v>415</v>
      </c>
      <c r="B13" s="5" t="s">
        <v>416</v>
      </c>
      <c r="C13" s="7">
        <v>-140000</v>
      </c>
      <c r="D13" s="10">
        <v>-101838.79</v>
      </c>
      <c r="E13" s="10">
        <v>-152758.185</v>
      </c>
      <c r="F13" s="10">
        <v>-140000</v>
      </c>
      <c r="G13" s="10">
        <v>-63696.87</v>
      </c>
      <c r="H13" s="10">
        <v>-147204.66</v>
      </c>
      <c r="I13" s="10">
        <v>-144896.39000000001</v>
      </c>
      <c r="J13" s="10">
        <v>-138355.07999999999</v>
      </c>
      <c r="K13" s="10">
        <v>-129618.87</v>
      </c>
      <c r="L13" s="7"/>
    </row>
    <row r="14" spans="1:12" x14ac:dyDescent="0.25">
      <c r="A14" s="4" t="s">
        <v>417</v>
      </c>
      <c r="B14" s="5" t="s">
        <v>418</v>
      </c>
      <c r="C14" s="7">
        <v>-34500</v>
      </c>
      <c r="D14" s="10">
        <v>-22040</v>
      </c>
      <c r="E14" s="10">
        <f>D14</f>
        <v>-22040</v>
      </c>
      <c r="F14" s="10">
        <v>-79500</v>
      </c>
      <c r="G14" s="10">
        <v>-95842.69</v>
      </c>
      <c r="H14" s="10">
        <v>-47174.5</v>
      </c>
      <c r="I14" s="10">
        <v>-49949.62</v>
      </c>
      <c r="J14" s="10">
        <v>-28920.42</v>
      </c>
      <c r="K14" s="10">
        <v>-21319.72</v>
      </c>
      <c r="L14" s="7"/>
    </row>
    <row r="15" spans="1:12" x14ac:dyDescent="0.25">
      <c r="A15" s="4" t="s">
        <v>419</v>
      </c>
      <c r="B15" s="5" t="s">
        <v>420</v>
      </c>
      <c r="C15" s="7">
        <v>550</v>
      </c>
      <c r="D15" s="10">
        <v>1103.08</v>
      </c>
      <c r="E15" s="10">
        <v>1654.62</v>
      </c>
      <c r="F15" s="10">
        <v>550</v>
      </c>
      <c r="G15" s="10">
        <v>1161.6500000000001</v>
      </c>
      <c r="H15" s="10">
        <v>641.27</v>
      </c>
      <c r="I15" s="10">
        <v>469.03</v>
      </c>
      <c r="J15" s="10">
        <v>301.62</v>
      </c>
      <c r="K15" s="10">
        <v>734.62</v>
      </c>
      <c r="L15" s="7"/>
    </row>
    <row r="16" spans="1:12" x14ac:dyDescent="0.25">
      <c r="A16" s="4" t="s">
        <v>421</v>
      </c>
      <c r="B16" s="5" t="s">
        <v>422</v>
      </c>
      <c r="C16" s="7">
        <v>300</v>
      </c>
      <c r="D16" s="10">
        <v>416.58</v>
      </c>
      <c r="E16" s="10">
        <v>624.87</v>
      </c>
      <c r="F16" s="10">
        <v>300</v>
      </c>
      <c r="G16" s="10">
        <v>315.31</v>
      </c>
      <c r="H16" s="7"/>
      <c r="I16" s="7"/>
      <c r="J16" s="7"/>
      <c r="K16" s="7"/>
      <c r="L16" s="7"/>
    </row>
    <row r="17" spans="1:12" x14ac:dyDescent="0.25">
      <c r="A17" s="4" t="s">
        <v>423</v>
      </c>
      <c r="B17" s="5" t="s">
        <v>424</v>
      </c>
      <c r="C17" s="7">
        <v>2000</v>
      </c>
      <c r="D17" s="10">
        <v>1059.75</v>
      </c>
      <c r="E17" s="10">
        <v>1589.625</v>
      </c>
      <c r="F17" s="10">
        <v>2000</v>
      </c>
      <c r="G17" s="10">
        <v>1740.85</v>
      </c>
      <c r="H17" s="10">
        <v>2741.67</v>
      </c>
      <c r="I17" s="10">
        <v>2680.78</v>
      </c>
      <c r="J17" s="10">
        <v>2721.77</v>
      </c>
      <c r="K17" s="10">
        <v>2962.02</v>
      </c>
      <c r="L17" s="7"/>
    </row>
    <row r="18" spans="1:12" x14ac:dyDescent="0.25">
      <c r="A18" s="4" t="s">
        <v>425</v>
      </c>
      <c r="B18" s="5" t="s">
        <v>426</v>
      </c>
      <c r="C18" s="7">
        <v>3500</v>
      </c>
      <c r="D18" s="10">
        <v>1558.89</v>
      </c>
      <c r="E18" s="10">
        <v>2338.335</v>
      </c>
      <c r="F18" s="10">
        <v>3500</v>
      </c>
      <c r="G18" s="10">
        <v>2889.68</v>
      </c>
      <c r="H18" s="10">
        <v>1896.94</v>
      </c>
      <c r="I18" s="10">
        <v>2360.13</v>
      </c>
      <c r="J18" s="10">
        <v>4025.82</v>
      </c>
      <c r="K18" s="10">
        <v>2940.22</v>
      </c>
      <c r="L18" s="7"/>
    </row>
    <row r="19" spans="1:12" x14ac:dyDescent="0.25">
      <c r="A19" s="4" t="s">
        <v>427</v>
      </c>
      <c r="B19" s="5" t="s">
        <v>428</v>
      </c>
      <c r="C19" s="7">
        <v>1500</v>
      </c>
      <c r="D19" s="10">
        <v>1289.8399999999999</v>
      </c>
      <c r="E19" s="10">
        <v>1934.76</v>
      </c>
      <c r="F19" s="10">
        <v>1500</v>
      </c>
      <c r="G19" s="10">
        <v>1718.54</v>
      </c>
      <c r="H19" s="10">
        <v>2379.11</v>
      </c>
      <c r="I19" s="10">
        <v>1823.49</v>
      </c>
      <c r="J19" s="10">
        <v>1538.65</v>
      </c>
      <c r="K19" s="10">
        <v>804.04</v>
      </c>
      <c r="L19" s="7"/>
    </row>
    <row r="20" spans="1:12" x14ac:dyDescent="0.25">
      <c r="A20" s="4" t="s">
        <v>429</v>
      </c>
      <c r="B20" s="5" t="s">
        <v>430</v>
      </c>
      <c r="C20" s="7">
        <v>4500</v>
      </c>
      <c r="D20" s="10">
        <v>3000</v>
      </c>
      <c r="E20" s="10">
        <v>4500</v>
      </c>
      <c r="F20" s="10">
        <v>4500</v>
      </c>
      <c r="G20" s="10">
        <v>4500</v>
      </c>
      <c r="H20" s="10">
        <v>4500</v>
      </c>
      <c r="I20" s="10">
        <v>4500</v>
      </c>
      <c r="J20" s="10">
        <v>4500</v>
      </c>
      <c r="K20" s="10">
        <v>5250</v>
      </c>
      <c r="L20" s="7"/>
    </row>
    <row r="21" spans="1:12" x14ac:dyDescent="0.25">
      <c r="A21" s="4" t="s">
        <v>431</v>
      </c>
      <c r="B21" s="5" t="s">
        <v>432</v>
      </c>
      <c r="C21" s="7">
        <v>1800</v>
      </c>
      <c r="D21" s="10">
        <v>439.89</v>
      </c>
      <c r="E21" s="10">
        <v>659.83500000000004</v>
      </c>
      <c r="F21" s="10">
        <v>1800</v>
      </c>
      <c r="G21" s="10">
        <v>1284.46</v>
      </c>
      <c r="H21" s="10">
        <v>2217.54</v>
      </c>
      <c r="I21" s="10">
        <v>6509.18</v>
      </c>
      <c r="J21" s="10">
        <v>2910.26</v>
      </c>
      <c r="K21" s="10">
        <v>8406.85</v>
      </c>
      <c r="L21" s="7"/>
    </row>
    <row r="22" spans="1:12" x14ac:dyDescent="0.25">
      <c r="A22" s="4" t="s">
        <v>433</v>
      </c>
      <c r="B22" s="5" t="s">
        <v>434</v>
      </c>
      <c r="C22" s="7">
        <v>22300</v>
      </c>
      <c r="D22" s="10">
        <v>14488</v>
      </c>
      <c r="E22" s="10">
        <v>21732</v>
      </c>
      <c r="F22" s="10">
        <v>22300</v>
      </c>
      <c r="G22" s="10">
        <v>17581.59</v>
      </c>
      <c r="H22" s="10">
        <v>21546.44</v>
      </c>
      <c r="I22" s="10">
        <v>21802</v>
      </c>
      <c r="J22" s="10">
        <v>21732</v>
      </c>
      <c r="K22" s="10">
        <v>21732</v>
      </c>
      <c r="L22" s="7"/>
    </row>
    <row r="23" spans="1:12" x14ac:dyDescent="0.25">
      <c r="A23" s="4" t="s">
        <v>435</v>
      </c>
      <c r="B23" s="5" t="s">
        <v>436</v>
      </c>
      <c r="C23" s="7">
        <v>260</v>
      </c>
      <c r="D23" s="10">
        <v>120</v>
      </c>
      <c r="E23" s="10">
        <v>180</v>
      </c>
      <c r="F23" s="10">
        <v>260</v>
      </c>
      <c r="G23" s="10">
        <v>307.8</v>
      </c>
      <c r="H23" s="10">
        <v>307.58</v>
      </c>
      <c r="I23" s="10">
        <v>307.8</v>
      </c>
      <c r="J23" s="10">
        <v>392.8</v>
      </c>
      <c r="K23" s="10">
        <v>390</v>
      </c>
      <c r="L23" s="7"/>
    </row>
    <row r="24" spans="1:12" x14ac:dyDescent="0.25">
      <c r="A24" s="4" t="s">
        <v>437</v>
      </c>
      <c r="B24" s="5" t="s">
        <v>438</v>
      </c>
      <c r="C24" s="7">
        <v>300</v>
      </c>
      <c r="D24" s="10">
        <v>251.19</v>
      </c>
      <c r="E24" s="10">
        <v>376.78500000000003</v>
      </c>
      <c r="F24" s="10">
        <v>300</v>
      </c>
      <c r="G24" s="10">
        <v>283.35000000000002</v>
      </c>
      <c r="H24" s="10">
        <v>243.8</v>
      </c>
      <c r="I24" s="10">
        <v>315</v>
      </c>
      <c r="J24" s="10">
        <v>203.4</v>
      </c>
      <c r="K24" s="10">
        <v>124.3</v>
      </c>
      <c r="L24" s="7"/>
    </row>
    <row r="25" spans="1:12" x14ac:dyDescent="0.25">
      <c r="A25" s="4" t="s">
        <v>439</v>
      </c>
      <c r="B25" s="5" t="s">
        <v>440</v>
      </c>
      <c r="C25" s="7">
        <v>22500</v>
      </c>
      <c r="D25" s="10">
        <v>13407.5</v>
      </c>
      <c r="E25" s="10">
        <v>20111.25</v>
      </c>
      <c r="F25" s="10">
        <v>22500</v>
      </c>
      <c r="G25" s="10">
        <v>11145.34</v>
      </c>
      <c r="H25" s="10">
        <v>18700.55</v>
      </c>
      <c r="I25" s="10">
        <v>21248.11</v>
      </c>
      <c r="J25" s="10">
        <v>21073.279999999999</v>
      </c>
      <c r="K25" s="10">
        <v>19189</v>
      </c>
      <c r="L25" s="7"/>
    </row>
    <row r="26" spans="1:12" x14ac:dyDescent="0.25">
      <c r="A26" s="4" t="s">
        <v>441</v>
      </c>
      <c r="B26" s="5" t="s">
        <v>442</v>
      </c>
      <c r="C26" s="7"/>
      <c r="D26" s="7"/>
      <c r="E26" s="10"/>
      <c r="F26" s="10"/>
      <c r="G26" s="10">
        <v>45.18</v>
      </c>
      <c r="H26" s="7"/>
      <c r="I26" s="7"/>
      <c r="J26" s="7"/>
      <c r="K26" s="7"/>
      <c r="L26" s="7"/>
    </row>
    <row r="27" spans="1:12" x14ac:dyDescent="0.25">
      <c r="A27" s="4" t="s">
        <v>443</v>
      </c>
      <c r="B27" s="5" t="s">
        <v>444</v>
      </c>
      <c r="C27" s="7">
        <v>6000</v>
      </c>
      <c r="D27" s="10">
        <v>4143.1000000000004</v>
      </c>
      <c r="E27" s="10">
        <v>6214.65</v>
      </c>
      <c r="F27" s="10">
        <v>6000</v>
      </c>
      <c r="G27" s="10">
        <v>8948.09</v>
      </c>
      <c r="H27" s="10">
        <v>12590.2</v>
      </c>
      <c r="I27" s="10">
        <v>11051.98</v>
      </c>
      <c r="J27" s="10">
        <v>6400.91</v>
      </c>
      <c r="K27" s="10">
        <v>3331.77</v>
      </c>
      <c r="L27" s="7"/>
    </row>
    <row r="28" spans="1:12" x14ac:dyDescent="0.25">
      <c r="A28" s="4" t="s">
        <v>445</v>
      </c>
      <c r="B28" s="5" t="s">
        <v>446</v>
      </c>
      <c r="C28" s="7">
        <v>22200</v>
      </c>
      <c r="D28" s="10">
        <v>20085.27</v>
      </c>
      <c r="E28" s="10">
        <v>30127.904999999999</v>
      </c>
      <c r="F28" s="10">
        <v>22200</v>
      </c>
      <c r="G28" s="10">
        <v>16870.63</v>
      </c>
      <c r="H28" s="10">
        <v>19147.849999999999</v>
      </c>
      <c r="I28" s="10">
        <v>22990.44</v>
      </c>
      <c r="J28" s="10">
        <v>17701.46</v>
      </c>
      <c r="K28" s="10">
        <v>10683.13</v>
      </c>
      <c r="L28" s="7"/>
    </row>
    <row r="29" spans="1:12" x14ac:dyDescent="0.25">
      <c r="A29" s="4" t="s">
        <v>447</v>
      </c>
      <c r="B29" s="5" t="s">
        <v>448</v>
      </c>
      <c r="C29" s="7">
        <v>500</v>
      </c>
      <c r="D29" s="10">
        <v>-240</v>
      </c>
      <c r="E29" s="10">
        <v>-360</v>
      </c>
      <c r="F29" s="10">
        <v>500</v>
      </c>
      <c r="G29" s="10">
        <v>1200</v>
      </c>
      <c r="H29" s="7"/>
      <c r="I29" s="7"/>
      <c r="J29" s="10">
        <v>667</v>
      </c>
      <c r="K29" s="7"/>
      <c r="L29" s="7"/>
    </row>
    <row r="30" spans="1:12" x14ac:dyDescent="0.25">
      <c r="A30" s="4" t="s">
        <v>449</v>
      </c>
      <c r="B30" s="5" t="s">
        <v>450</v>
      </c>
      <c r="C30" s="7"/>
      <c r="D30" s="10">
        <v>680</v>
      </c>
      <c r="E30" s="10">
        <v>1020</v>
      </c>
      <c r="F30" s="10"/>
      <c r="G30" s="7"/>
      <c r="H30" s="10">
        <v>190</v>
      </c>
      <c r="I30" s="10">
        <v>400</v>
      </c>
      <c r="J30" s="10">
        <v>555</v>
      </c>
      <c r="K30" s="10">
        <v>672.6</v>
      </c>
      <c r="L30" s="7"/>
    </row>
    <row r="31" spans="1:12" x14ac:dyDescent="0.25">
      <c r="A31" s="4" t="s">
        <v>451</v>
      </c>
      <c r="B31" s="5" t="s">
        <v>452</v>
      </c>
      <c r="C31" s="7">
        <v>684000</v>
      </c>
      <c r="D31" s="10">
        <v>471836</v>
      </c>
      <c r="E31" s="10">
        <v>707754</v>
      </c>
      <c r="F31" s="10">
        <v>684000</v>
      </c>
      <c r="G31" s="10">
        <v>657060.12</v>
      </c>
      <c r="H31" s="10">
        <v>665244.44999999995</v>
      </c>
      <c r="I31" s="10">
        <v>648758.57999999996</v>
      </c>
      <c r="J31" s="10">
        <v>605046.29</v>
      </c>
      <c r="K31" s="10">
        <v>593079.68999999994</v>
      </c>
      <c r="L31" s="7"/>
    </row>
    <row r="32" spans="1:12" x14ac:dyDescent="0.25">
      <c r="A32" s="4" t="s">
        <v>453</v>
      </c>
      <c r="B32" s="5" t="s">
        <v>454</v>
      </c>
      <c r="C32" s="7"/>
      <c r="D32" s="10">
        <v>-127027.18</v>
      </c>
      <c r="E32" s="10">
        <f>D32</f>
        <v>-127027.18</v>
      </c>
      <c r="F32" s="10"/>
      <c r="G32" s="10">
        <v>-384969.50799999997</v>
      </c>
      <c r="H32" s="10">
        <v>-43410.879999999997</v>
      </c>
      <c r="I32" s="7"/>
      <c r="J32" s="7"/>
      <c r="K32" s="7"/>
      <c r="L32" s="7"/>
    </row>
    <row r="33" spans="1:12" x14ac:dyDescent="0.25">
      <c r="A33" s="4" t="s">
        <v>455</v>
      </c>
      <c r="B33" s="5" t="s">
        <v>456</v>
      </c>
      <c r="C33" s="7">
        <v>59375</v>
      </c>
      <c r="D33" s="10">
        <v>37195.4</v>
      </c>
      <c r="E33" s="10">
        <v>55793.1</v>
      </c>
      <c r="F33" s="10">
        <v>59375</v>
      </c>
      <c r="G33" s="10">
        <v>52858.28</v>
      </c>
      <c r="H33" s="10">
        <v>55929.35</v>
      </c>
      <c r="I33" s="10">
        <v>57988.84</v>
      </c>
      <c r="J33" s="10">
        <v>53615.39</v>
      </c>
      <c r="K33" s="10">
        <v>52192.01</v>
      </c>
      <c r="L33" s="7"/>
    </row>
    <row r="34" spans="1:12" x14ac:dyDescent="0.25">
      <c r="A34" s="4" t="s">
        <v>457</v>
      </c>
      <c r="B34" s="5" t="s">
        <v>458</v>
      </c>
      <c r="C34" s="7">
        <v>6750</v>
      </c>
      <c r="D34" s="10">
        <v>6713.7</v>
      </c>
      <c r="E34" s="10">
        <v>10070.549999999999</v>
      </c>
      <c r="F34" s="10">
        <v>6750</v>
      </c>
      <c r="G34" s="10">
        <v>5041.95</v>
      </c>
      <c r="H34" s="10">
        <v>6524.42</v>
      </c>
      <c r="I34" s="10">
        <v>5242.01</v>
      </c>
      <c r="J34" s="10">
        <v>6284.93</v>
      </c>
      <c r="K34" s="10">
        <v>4732.2700000000004</v>
      </c>
      <c r="L34" s="7"/>
    </row>
    <row r="35" spans="1:12" x14ac:dyDescent="0.25">
      <c r="A35" s="4" t="s">
        <v>459</v>
      </c>
      <c r="B35" s="5" t="s">
        <v>460</v>
      </c>
      <c r="C35" s="7"/>
      <c r="D35" s="7"/>
      <c r="E35" s="10"/>
      <c r="F35" s="10"/>
      <c r="G35" s="10">
        <v>34021.370000000003</v>
      </c>
      <c r="H35" s="7"/>
      <c r="I35" s="10">
        <v>292.35000000000002</v>
      </c>
      <c r="J35" s="7"/>
      <c r="K35" s="7"/>
      <c r="L35" s="7"/>
    </row>
    <row r="36" spans="1:12" x14ac:dyDescent="0.25">
      <c r="A36" s="4" t="s">
        <v>461</v>
      </c>
      <c r="B36" s="5" t="s">
        <v>462</v>
      </c>
      <c r="C36" s="7">
        <v>6000</v>
      </c>
      <c r="D36" s="10">
        <v>3898.08</v>
      </c>
      <c r="E36" s="10">
        <v>5847.12</v>
      </c>
      <c r="F36" s="10">
        <v>6000</v>
      </c>
      <c r="G36" s="10">
        <v>10194.82</v>
      </c>
      <c r="H36" s="10">
        <v>9754.25</v>
      </c>
      <c r="I36" s="10">
        <v>10862.62</v>
      </c>
      <c r="J36" s="10">
        <v>9498.56</v>
      </c>
      <c r="K36" s="10">
        <v>8472.7199999999993</v>
      </c>
      <c r="L36" s="7"/>
    </row>
    <row r="37" spans="1:12" x14ac:dyDescent="0.25">
      <c r="A37" s="4"/>
      <c r="B37" s="5"/>
      <c r="C37" s="11"/>
      <c r="D37" s="11"/>
      <c r="E37" s="11"/>
      <c r="F37" s="11"/>
      <c r="G37" s="11"/>
      <c r="H37" s="11"/>
      <c r="I37" s="11"/>
      <c r="J37" s="11"/>
      <c r="K37" s="11"/>
      <c r="L37" s="11"/>
    </row>
    <row r="38" spans="1:12" x14ac:dyDescent="0.25">
      <c r="A38" s="4"/>
      <c r="B38" s="5" t="s">
        <v>54</v>
      </c>
      <c r="C38" s="7">
        <f>SUM(C9:C36)</f>
        <v>37285</v>
      </c>
      <c r="D38" s="10">
        <v>-76592.11</v>
      </c>
      <c r="E38" s="10">
        <f>SUM(E9:E36)</f>
        <v>-40354.575000000033</v>
      </c>
      <c r="F38" s="7">
        <f>SUM(F9:F36)</f>
        <v>285</v>
      </c>
      <c r="G38" s="10">
        <v>-57635.438000000002</v>
      </c>
      <c r="H38" s="10">
        <v>50268.434999999998</v>
      </c>
      <c r="I38" s="10">
        <v>12618.92</v>
      </c>
      <c r="J38" s="10">
        <v>16245.9</v>
      </c>
      <c r="K38" s="10">
        <v>21705.75</v>
      </c>
      <c r="L38" s="7"/>
    </row>
    <row r="39" spans="1:12" x14ac:dyDescent="0.25">
      <c r="A39" s="8"/>
      <c r="B39" s="8"/>
      <c r="C39" s="9"/>
      <c r="D39" s="9"/>
      <c r="E39" s="9"/>
      <c r="F39" s="9"/>
      <c r="G39" s="9"/>
      <c r="H39" s="9"/>
      <c r="I39" s="9"/>
      <c r="J39" s="9"/>
      <c r="K39" s="9"/>
      <c r="L39" s="9"/>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sheetData>
  <mergeCells count="4">
    <mergeCell ref="A1:L1"/>
    <mergeCell ref="A2:L2"/>
    <mergeCell ref="A3:L3"/>
    <mergeCell ref="A8:L8"/>
  </mergeCells>
  <pageMargins left="0.75" right="0.75" top="0.75" bottom="0.75" header="0.03" footer="0.03"/>
  <pageSetup scale="6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36"/>
  <sheetViews>
    <sheetView zoomScaleNormal="100" workbookViewId="0">
      <selection activeCell="E16" sqref="E16"/>
    </sheetView>
  </sheetViews>
  <sheetFormatPr defaultRowHeight="13.2" x14ac:dyDescent="0.25"/>
  <cols>
    <col min="1" max="1" width="9" customWidth="1"/>
    <col min="2" max="2" width="3.33203125" customWidth="1"/>
    <col min="3" max="3" width="13.33203125" bestFit="1" customWidth="1"/>
    <col min="4" max="4" width="15.109375" customWidth="1"/>
    <col min="5" max="5" width="13"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463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4" t="s">
        <v>56</v>
      </c>
      <c r="B7" s="5" t="s">
        <v>57</v>
      </c>
      <c r="C7" s="6">
        <f>ADVOCACY!B18+'EFRT-A'!C31+'SHEC-A'!C22+'SWHAT-A'!C21+'MACCESS-A'!C21+'PCC-A'!C21+'MAROONS-A'!C26+'SPARK-A'!C19+'CLUBS-A'!C29+'ELECTIONS-A'!C27+'EXECUTIVE-A'!C46+'WGEN-A'!C21+'MKTCOM-A'!C26+'TCHA-MAC-A'!C19+'DIVERSITY-A'!C22+'FCC-A'!C23+'FYC-A'!C19</f>
        <v>1611301.7444000002</v>
      </c>
      <c r="D7" s="6">
        <v>608492.47</v>
      </c>
      <c r="E7" s="6">
        <v>912738.70499999996</v>
      </c>
      <c r="F7" s="7">
        <v>1172037.75</v>
      </c>
      <c r="G7" s="6">
        <v>954666.16</v>
      </c>
      <c r="H7" s="6">
        <v>1184715.99</v>
      </c>
      <c r="I7" s="6">
        <v>1385714.03</v>
      </c>
      <c r="J7" s="6">
        <v>1359583.97</v>
      </c>
      <c r="K7" s="6">
        <v>1162807.83</v>
      </c>
      <c r="L7" s="6"/>
    </row>
    <row r="8" spans="1:12" x14ac:dyDescent="0.25">
      <c r="A8" s="8"/>
      <c r="B8" s="8"/>
      <c r="C8" s="9"/>
      <c r="D8" s="9"/>
      <c r="E8" s="9"/>
      <c r="F8" s="9"/>
      <c r="G8" s="9"/>
      <c r="H8" s="9"/>
      <c r="I8" s="9"/>
      <c r="J8" s="9"/>
      <c r="K8" s="9"/>
      <c r="L8" s="9"/>
    </row>
    <row r="9" spans="1:12" x14ac:dyDescent="0.25">
      <c r="A9" s="5"/>
      <c r="B9" s="5"/>
      <c r="C9" s="7"/>
      <c r="D9" s="7"/>
      <c r="E9" s="7"/>
      <c r="F9" s="7"/>
      <c r="G9" s="7"/>
      <c r="H9" s="7"/>
      <c r="I9" s="7"/>
      <c r="J9" s="7"/>
      <c r="K9" s="7"/>
      <c r="L9" s="7"/>
    </row>
    <row r="10" spans="1:12" x14ac:dyDescent="0.25">
      <c r="A10" s="5"/>
      <c r="B10" s="5"/>
      <c r="C10" s="7"/>
      <c r="D10" s="7"/>
      <c r="E10" s="7"/>
      <c r="F10" s="7"/>
      <c r="G10" s="7"/>
      <c r="H10" s="7"/>
      <c r="I10" s="7"/>
      <c r="J10" s="7"/>
      <c r="K10" s="7"/>
      <c r="L10" s="7"/>
    </row>
    <row r="11" spans="1:12" x14ac:dyDescent="0.25">
      <c r="A11" s="5"/>
      <c r="B11" s="5"/>
      <c r="C11" s="7"/>
      <c r="D11" s="7"/>
      <c r="E11" s="7"/>
      <c r="F11" s="7"/>
      <c r="G11" s="7"/>
      <c r="H11" s="7"/>
      <c r="I11" s="7"/>
      <c r="J11" s="7"/>
      <c r="K11" s="7"/>
      <c r="L11" s="7"/>
    </row>
    <row r="12" spans="1:12" x14ac:dyDescent="0.25">
      <c r="A12" s="5"/>
      <c r="B12" s="5"/>
      <c r="C12" s="7"/>
      <c r="D12" s="7"/>
      <c r="E12" s="7"/>
      <c r="F12" s="7"/>
      <c r="G12" s="7"/>
      <c r="H12" s="7"/>
      <c r="I12" s="7"/>
      <c r="J12" s="7"/>
      <c r="K12" s="7"/>
      <c r="L12" s="7"/>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44"/>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sheetData>
  <mergeCells count="3">
    <mergeCell ref="A1:L1"/>
    <mergeCell ref="A2:L2"/>
    <mergeCell ref="A3:L3"/>
  </mergeCells>
  <pageMargins left="0.75" right="0.75" top="0.75" bottom="0.75" header="0.03" footer="0.03"/>
  <pageSetup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FB0D-F344-4DAE-90F1-49021F5DAF29}">
  <dimension ref="A2:H18"/>
  <sheetViews>
    <sheetView workbookViewId="0">
      <selection activeCell="D22" sqref="D22"/>
    </sheetView>
  </sheetViews>
  <sheetFormatPr defaultRowHeight="13.2" x14ac:dyDescent="0.25"/>
  <cols>
    <col min="1" max="1" width="47.77734375" customWidth="1"/>
    <col min="2" max="2" width="15.6640625" customWidth="1"/>
    <col min="4" max="4" width="14.109375" customWidth="1"/>
    <col min="7" max="7" width="13" customWidth="1"/>
    <col min="13" max="13" width="13.109375" customWidth="1"/>
  </cols>
  <sheetData>
    <row r="2" spans="1:8" x14ac:dyDescent="0.25">
      <c r="A2" s="46" t="s">
        <v>464</v>
      </c>
      <c r="B2" s="46"/>
    </row>
    <row r="3" spans="1:8" x14ac:dyDescent="0.25">
      <c r="A3" s="46" t="s">
        <v>465</v>
      </c>
      <c r="B3" s="46"/>
    </row>
    <row r="4" spans="1:8" x14ac:dyDescent="0.25">
      <c r="B4" s="46" t="s">
        <v>3</v>
      </c>
      <c r="C4" s="46" t="s">
        <v>466</v>
      </c>
      <c r="D4" s="46" t="s">
        <v>467</v>
      </c>
      <c r="E4" s="46" t="s">
        <v>466</v>
      </c>
      <c r="F4" s="46" t="s">
        <v>466</v>
      </c>
      <c r="G4" s="46" t="s">
        <v>6</v>
      </c>
      <c r="H4" s="46" t="s">
        <v>468</v>
      </c>
    </row>
    <row r="5" spans="1:8" x14ac:dyDescent="0.25">
      <c r="B5" s="46" t="s">
        <v>8</v>
      </c>
      <c r="C5" s="46" t="s">
        <v>469</v>
      </c>
      <c r="D5" s="46" t="s">
        <v>9</v>
      </c>
      <c r="E5" s="46" t="s">
        <v>9</v>
      </c>
      <c r="F5" s="46" t="s">
        <v>7</v>
      </c>
      <c r="G5" s="46" t="s">
        <v>470</v>
      </c>
      <c r="H5" s="46" t="s">
        <v>471</v>
      </c>
    </row>
    <row r="6" spans="1:8" x14ac:dyDescent="0.25">
      <c r="B6" s="46" t="s">
        <v>16</v>
      </c>
      <c r="C6" s="46" t="s">
        <v>472</v>
      </c>
      <c r="D6" s="46" t="s">
        <v>10</v>
      </c>
      <c r="E6" s="46" t="s">
        <v>473</v>
      </c>
      <c r="F6" s="46" t="s">
        <v>473</v>
      </c>
      <c r="G6" s="46">
        <v>2022</v>
      </c>
      <c r="H6" s="46" t="s">
        <v>474</v>
      </c>
    </row>
    <row r="8" spans="1:8" x14ac:dyDescent="0.25">
      <c r="A8" t="s">
        <v>21</v>
      </c>
    </row>
    <row r="9" spans="1:8" x14ac:dyDescent="0.25">
      <c r="A9" t="s">
        <v>475</v>
      </c>
      <c r="B9">
        <v>90000</v>
      </c>
      <c r="D9">
        <v>48600</v>
      </c>
      <c r="G9" s="19">
        <v>80000</v>
      </c>
      <c r="H9" s="45">
        <f>D9/G9</f>
        <v>0.60750000000000004</v>
      </c>
    </row>
    <row r="10" spans="1:8" x14ac:dyDescent="0.25">
      <c r="A10" t="s">
        <v>476</v>
      </c>
      <c r="B10" s="19">
        <v>10000</v>
      </c>
      <c r="D10" s="19">
        <v>1080</v>
      </c>
      <c r="E10">
        <v>959.24</v>
      </c>
      <c r="F10">
        <v>959.24</v>
      </c>
      <c r="G10" s="19">
        <v>10000</v>
      </c>
      <c r="H10" s="45">
        <f t="shared" ref="H10:H16" si="0">D10/G10</f>
        <v>0.108</v>
      </c>
    </row>
    <row r="11" spans="1:8" x14ac:dyDescent="0.25">
      <c r="A11" t="s">
        <v>477</v>
      </c>
      <c r="B11">
        <v>8500</v>
      </c>
      <c r="C11">
        <v>607.25</v>
      </c>
      <c r="D11" s="19">
        <v>2154.6999999999998</v>
      </c>
      <c r="E11" s="19">
        <v>1871.25</v>
      </c>
      <c r="F11" s="19">
        <v>2071.25</v>
      </c>
      <c r="G11" s="19">
        <v>8500</v>
      </c>
      <c r="H11" s="45">
        <f t="shared" si="0"/>
        <v>0.25349411764705881</v>
      </c>
    </row>
    <row r="12" spans="1:8" x14ac:dyDescent="0.25">
      <c r="A12" t="s">
        <v>478</v>
      </c>
      <c r="B12">
        <v>2500</v>
      </c>
      <c r="G12" s="19">
        <v>2500</v>
      </c>
      <c r="H12" s="45">
        <f t="shared" si="0"/>
        <v>0</v>
      </c>
    </row>
    <row r="13" spans="1:8" x14ac:dyDescent="0.25">
      <c r="A13" t="s">
        <v>479</v>
      </c>
      <c r="B13">
        <v>500</v>
      </c>
      <c r="G13">
        <v>500</v>
      </c>
      <c r="H13" s="45">
        <f t="shared" si="0"/>
        <v>0</v>
      </c>
    </row>
    <row r="14" spans="1:8" x14ac:dyDescent="0.25">
      <c r="A14" t="s">
        <v>480</v>
      </c>
      <c r="B14">
        <v>5000</v>
      </c>
      <c r="G14" s="19">
        <v>5000</v>
      </c>
      <c r="H14" s="45">
        <f t="shared" si="0"/>
        <v>0</v>
      </c>
    </row>
    <row r="15" spans="1:8" x14ac:dyDescent="0.25">
      <c r="A15" t="s">
        <v>481</v>
      </c>
      <c r="B15">
        <v>52500</v>
      </c>
      <c r="G15" s="19">
        <v>50000</v>
      </c>
      <c r="H15" s="45">
        <f t="shared" si="0"/>
        <v>0</v>
      </c>
    </row>
    <row r="16" spans="1:8" x14ac:dyDescent="0.25">
      <c r="A16" t="s">
        <v>482</v>
      </c>
      <c r="B16">
        <v>2100</v>
      </c>
      <c r="G16" s="19">
        <v>2000</v>
      </c>
      <c r="H16" s="45">
        <f t="shared" si="0"/>
        <v>0</v>
      </c>
    </row>
    <row r="17" spans="1:8" x14ac:dyDescent="0.25">
      <c r="B17" s="47"/>
      <c r="C17" s="47"/>
      <c r="D17" s="47"/>
      <c r="E17" s="47"/>
      <c r="F17" s="47"/>
      <c r="G17" s="47"/>
      <c r="H17" s="48"/>
    </row>
    <row r="18" spans="1:8" x14ac:dyDescent="0.25">
      <c r="A18" t="s">
        <v>54</v>
      </c>
      <c r="B18" s="19">
        <f>SUM(B9:B17)</f>
        <v>171100</v>
      </c>
      <c r="C18" s="19">
        <f t="shared" ref="C18:G18" si="1">SUM(C9:C17)</f>
        <v>607.25</v>
      </c>
      <c r="D18" s="19">
        <f t="shared" si="1"/>
        <v>51834.7</v>
      </c>
      <c r="E18" s="19">
        <f t="shared" si="1"/>
        <v>2830.49</v>
      </c>
      <c r="F18" s="19">
        <f t="shared" si="1"/>
        <v>3030.49</v>
      </c>
      <c r="G18" s="19">
        <f t="shared" si="1"/>
        <v>158500</v>
      </c>
      <c r="H18" s="45">
        <f>D18/G18</f>
        <v>0.32703280757097791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63"/>
  <sheetViews>
    <sheetView topLeftCell="A9" zoomScaleNormal="100" workbookViewId="0">
      <selection activeCell="B18" sqref="B18"/>
    </sheetView>
  </sheetViews>
  <sheetFormatPr defaultRowHeight="13.2" x14ac:dyDescent="0.25"/>
  <cols>
    <col min="1" max="1" width="13.109375" customWidth="1"/>
    <col min="2" max="2" width="39.6640625" customWidth="1"/>
    <col min="3" max="3" width="15.6640625" customWidth="1"/>
    <col min="4" max="4" width="9.33203125" customWidth="1"/>
    <col min="5" max="5" width="9.77734375" customWidth="1"/>
    <col min="6" max="11" width="14.44140625" customWidth="1"/>
    <col min="12" max="12" width="94.6640625" customWidth="1"/>
  </cols>
  <sheetData>
    <row r="1" spans="1:12" ht="13.8" x14ac:dyDescent="0.25">
      <c r="A1" s="49" t="s">
        <v>0</v>
      </c>
      <c r="B1" s="49"/>
      <c r="C1" s="49"/>
      <c r="D1" s="49"/>
      <c r="E1" s="49"/>
      <c r="F1" s="49"/>
      <c r="G1" s="49"/>
      <c r="H1" s="49"/>
      <c r="I1" s="49"/>
      <c r="J1" s="49"/>
      <c r="K1" s="49"/>
      <c r="L1" s="49"/>
    </row>
    <row r="2" spans="1:12" x14ac:dyDescent="0.25">
      <c r="A2" s="50" t="s">
        <v>483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484</v>
      </c>
      <c r="B9" s="5" t="s">
        <v>485</v>
      </c>
      <c r="C9" s="7"/>
      <c r="D9" s="10">
        <v>-955.08</v>
      </c>
      <c r="E9" s="10">
        <v>-1432.62</v>
      </c>
      <c r="F9" s="10">
        <v>-40000</v>
      </c>
      <c r="G9" s="10">
        <v>-61.5</v>
      </c>
      <c r="H9" s="10">
        <v>-21489.75</v>
      </c>
      <c r="I9" s="10">
        <v>-47338.400000000001</v>
      </c>
      <c r="J9" s="10">
        <v>-65340.9</v>
      </c>
      <c r="K9" s="10">
        <v>-59687.68</v>
      </c>
      <c r="L9" s="29"/>
    </row>
    <row r="10" spans="1:12" x14ac:dyDescent="0.25">
      <c r="A10" s="4" t="s">
        <v>486</v>
      </c>
      <c r="B10" s="5" t="s">
        <v>487</v>
      </c>
      <c r="C10" s="7"/>
      <c r="D10" s="7"/>
      <c r="E10" s="10"/>
      <c r="F10" s="10"/>
      <c r="G10" s="7"/>
      <c r="H10" s="10">
        <v>-2712.28</v>
      </c>
      <c r="I10" s="7"/>
      <c r="J10" s="7"/>
      <c r="K10" s="10">
        <v>-16695</v>
      </c>
      <c r="L10" s="29"/>
    </row>
    <row r="11" spans="1:12" x14ac:dyDescent="0.25">
      <c r="A11" s="4" t="s">
        <v>488</v>
      </c>
      <c r="B11" s="5" t="s">
        <v>489</v>
      </c>
      <c r="C11" s="7"/>
      <c r="D11" s="7"/>
      <c r="E11" s="10"/>
      <c r="F11" s="10">
        <v>-29000</v>
      </c>
      <c r="G11" s="10">
        <v>-4326.4799999999996</v>
      </c>
      <c r="H11" s="10">
        <v>-54000</v>
      </c>
      <c r="I11" s="10">
        <v>-18000</v>
      </c>
      <c r="J11" s="10">
        <v>-19550</v>
      </c>
      <c r="K11" s="10">
        <v>-18000</v>
      </c>
      <c r="L11" s="29"/>
    </row>
    <row r="12" spans="1:12" x14ac:dyDescent="0.25">
      <c r="A12" s="4" t="s">
        <v>490</v>
      </c>
      <c r="B12" s="5" t="s">
        <v>491</v>
      </c>
      <c r="C12" s="7">
        <v>600</v>
      </c>
      <c r="D12" s="10">
        <v>796.32</v>
      </c>
      <c r="E12" s="10">
        <v>1194.48</v>
      </c>
      <c r="F12" s="10">
        <v>600</v>
      </c>
      <c r="G12" s="7"/>
      <c r="H12" s="10">
        <v>578.30999999999995</v>
      </c>
      <c r="I12" s="10">
        <v>122.98</v>
      </c>
      <c r="J12" s="10">
        <v>343.48</v>
      </c>
      <c r="K12" s="10">
        <v>495.69</v>
      </c>
      <c r="L12" s="29"/>
    </row>
    <row r="13" spans="1:12" x14ac:dyDescent="0.25">
      <c r="A13" s="4" t="s">
        <v>492</v>
      </c>
      <c r="B13" s="5" t="s">
        <v>493</v>
      </c>
      <c r="C13" s="7">
        <v>425</v>
      </c>
      <c r="D13" s="10">
        <v>247.1</v>
      </c>
      <c r="E13" s="10">
        <v>370.65</v>
      </c>
      <c r="F13" s="10">
        <v>425</v>
      </c>
      <c r="G13" s="10">
        <v>494.2</v>
      </c>
      <c r="H13" s="10">
        <v>458.9</v>
      </c>
      <c r="I13" s="10">
        <v>423.6</v>
      </c>
      <c r="J13" s="10">
        <v>423.6</v>
      </c>
      <c r="K13" s="10">
        <v>423.6</v>
      </c>
      <c r="L13" s="29"/>
    </row>
    <row r="14" spans="1:12" x14ac:dyDescent="0.25">
      <c r="A14" s="4" t="s">
        <v>494</v>
      </c>
      <c r="B14" s="5" t="s">
        <v>495</v>
      </c>
      <c r="C14" s="7"/>
      <c r="D14" s="7"/>
      <c r="E14" s="10"/>
      <c r="F14" s="10"/>
      <c r="G14" s="7"/>
      <c r="H14" s="10">
        <v>967.49</v>
      </c>
      <c r="I14" s="10">
        <v>358.85</v>
      </c>
      <c r="J14" s="10">
        <v>439.13</v>
      </c>
      <c r="K14" s="10">
        <v>780.85</v>
      </c>
      <c r="L14" s="29"/>
    </row>
    <row r="15" spans="1:12" x14ac:dyDescent="0.25">
      <c r="A15" s="4" t="s">
        <v>496</v>
      </c>
      <c r="B15" s="5" t="s">
        <v>497</v>
      </c>
      <c r="C15" s="7">
        <v>18000</v>
      </c>
      <c r="D15" s="10">
        <v>18817.2</v>
      </c>
      <c r="E15" s="10">
        <v>28225.8</v>
      </c>
      <c r="F15" s="10">
        <v>10000</v>
      </c>
      <c r="G15" s="10">
        <v>2434</v>
      </c>
      <c r="H15" s="10">
        <v>8808.39</v>
      </c>
      <c r="I15" s="10">
        <v>12460.16</v>
      </c>
      <c r="J15" s="10">
        <v>10488.65</v>
      </c>
      <c r="K15" s="10">
        <v>9417.66</v>
      </c>
      <c r="L15" s="29" t="s">
        <v>498</v>
      </c>
    </row>
    <row r="16" spans="1:12" x14ac:dyDescent="0.25">
      <c r="A16" s="4" t="s">
        <v>499</v>
      </c>
      <c r="B16" s="5" t="s">
        <v>500</v>
      </c>
      <c r="C16" s="7">
        <v>1500</v>
      </c>
      <c r="D16" s="10">
        <v>1018.91</v>
      </c>
      <c r="E16" s="10">
        <v>1528.365</v>
      </c>
      <c r="F16" s="10">
        <v>1000</v>
      </c>
      <c r="G16" s="10">
        <v>2625.99</v>
      </c>
      <c r="H16" s="10">
        <v>492.38</v>
      </c>
      <c r="I16" s="10">
        <v>843.75</v>
      </c>
      <c r="J16" s="10">
        <v>581</v>
      </c>
      <c r="K16" s="10">
        <v>119.56</v>
      </c>
      <c r="L16" s="29" t="s">
        <v>501</v>
      </c>
    </row>
    <row r="17" spans="1:12" x14ac:dyDescent="0.25">
      <c r="A17" s="4" t="s">
        <v>502</v>
      </c>
      <c r="B17" s="5" t="s">
        <v>503</v>
      </c>
      <c r="C17" s="7">
        <v>600</v>
      </c>
      <c r="D17" s="7"/>
      <c r="E17" s="10"/>
      <c r="F17" s="10">
        <v>600</v>
      </c>
      <c r="G17" s="7"/>
      <c r="H17" s="7"/>
      <c r="I17" s="7"/>
      <c r="J17" s="10">
        <v>1297.8699999999999</v>
      </c>
      <c r="K17" s="7"/>
      <c r="L17" s="29"/>
    </row>
    <row r="18" spans="1:12" x14ac:dyDescent="0.25">
      <c r="A18" s="4" t="s">
        <v>504</v>
      </c>
      <c r="B18" s="5" t="s">
        <v>505</v>
      </c>
      <c r="C18" s="7">
        <v>7500</v>
      </c>
      <c r="D18" s="7"/>
      <c r="E18" s="10"/>
      <c r="F18" s="10">
        <v>3500</v>
      </c>
      <c r="G18" s="7"/>
      <c r="H18" s="10">
        <v>2937.28</v>
      </c>
      <c r="I18" s="10">
        <v>4078.06</v>
      </c>
      <c r="J18" s="10">
        <v>7287.81</v>
      </c>
      <c r="K18" s="10">
        <v>22992.22</v>
      </c>
      <c r="L18" s="29" t="s">
        <v>506</v>
      </c>
    </row>
    <row r="19" spans="1:12" x14ac:dyDescent="0.25">
      <c r="A19" s="4" t="s">
        <v>507</v>
      </c>
      <c r="B19" s="5" t="s">
        <v>508</v>
      </c>
      <c r="C19" s="7">
        <v>4000</v>
      </c>
      <c r="D19" s="10">
        <v>3222.27</v>
      </c>
      <c r="E19" s="10">
        <v>4833.4049999999997</v>
      </c>
      <c r="F19" s="10">
        <v>4000</v>
      </c>
      <c r="G19" s="7"/>
      <c r="H19" s="10">
        <v>4420</v>
      </c>
      <c r="I19" s="10">
        <v>4319.1499999999996</v>
      </c>
      <c r="J19" s="10">
        <v>4113.1899999999996</v>
      </c>
      <c r="K19" s="10">
        <v>2212.56</v>
      </c>
      <c r="L19" s="29"/>
    </row>
    <row r="20" spans="1:12" x14ac:dyDescent="0.25">
      <c r="A20" s="4" t="s">
        <v>509</v>
      </c>
      <c r="B20" s="5" t="s">
        <v>510</v>
      </c>
      <c r="C20" s="7">
        <v>3000</v>
      </c>
      <c r="D20" s="10">
        <v>1139.04</v>
      </c>
      <c r="E20" s="10">
        <v>1708.56</v>
      </c>
      <c r="F20" s="10">
        <v>3000</v>
      </c>
      <c r="G20" s="10">
        <v>1801.25</v>
      </c>
      <c r="H20" s="10">
        <v>5740.58</v>
      </c>
      <c r="I20" s="10">
        <v>343.51</v>
      </c>
      <c r="J20" s="10">
        <v>4703.75</v>
      </c>
      <c r="K20" s="10">
        <v>1382.11</v>
      </c>
      <c r="L20" s="29"/>
    </row>
    <row r="21" spans="1:12" x14ac:dyDescent="0.25">
      <c r="A21" s="4" t="s">
        <v>511</v>
      </c>
      <c r="B21" s="5" t="s">
        <v>512</v>
      </c>
      <c r="C21" s="7">
        <v>3500</v>
      </c>
      <c r="D21" s="10">
        <v>2290.5700000000002</v>
      </c>
      <c r="E21" s="10">
        <v>3435.855</v>
      </c>
      <c r="F21" s="10">
        <v>3500</v>
      </c>
      <c r="G21" s="10">
        <v>150</v>
      </c>
      <c r="H21" s="10">
        <v>1978.98</v>
      </c>
      <c r="I21" s="10">
        <v>3265.05</v>
      </c>
      <c r="J21" s="10">
        <v>2894.18</v>
      </c>
      <c r="K21" s="10">
        <v>1927.21</v>
      </c>
      <c r="L21" s="29"/>
    </row>
    <row r="22" spans="1:12" x14ac:dyDescent="0.25">
      <c r="A22" s="4" t="s">
        <v>513</v>
      </c>
      <c r="B22" s="5" t="s">
        <v>514</v>
      </c>
      <c r="C22" s="7">
        <v>4000</v>
      </c>
      <c r="D22" s="10">
        <v>3652.16</v>
      </c>
      <c r="E22" s="10">
        <v>5478.24</v>
      </c>
      <c r="F22" s="10">
        <v>4000</v>
      </c>
      <c r="G22" s="7"/>
      <c r="H22" s="10">
        <v>6907.84</v>
      </c>
      <c r="I22" s="10">
        <v>2662.28</v>
      </c>
      <c r="J22" s="10">
        <v>4096.99</v>
      </c>
      <c r="K22" s="10">
        <v>4245.01</v>
      </c>
      <c r="L22" s="29"/>
    </row>
    <row r="23" spans="1:12" x14ac:dyDescent="0.25">
      <c r="A23" s="4" t="s">
        <v>515</v>
      </c>
      <c r="B23" s="5" t="s">
        <v>516</v>
      </c>
      <c r="C23" s="7">
        <v>14000</v>
      </c>
      <c r="D23" s="7"/>
      <c r="E23" s="10"/>
      <c r="F23" s="10">
        <v>14000</v>
      </c>
      <c r="G23" s="10">
        <v>337.65</v>
      </c>
      <c r="H23" s="10">
        <v>6023.52</v>
      </c>
      <c r="I23" s="10">
        <v>19151.8</v>
      </c>
      <c r="J23" s="10">
        <v>15141.2</v>
      </c>
      <c r="K23" s="10">
        <v>15821.27</v>
      </c>
      <c r="L23" s="29"/>
    </row>
    <row r="24" spans="1:12" x14ac:dyDescent="0.25">
      <c r="A24" s="4" t="s">
        <v>517</v>
      </c>
      <c r="B24" s="5" t="s">
        <v>518</v>
      </c>
      <c r="C24" s="7">
        <v>18000</v>
      </c>
      <c r="D24" s="10">
        <v>116</v>
      </c>
      <c r="E24" s="10">
        <v>174</v>
      </c>
      <c r="F24" s="10">
        <v>20000</v>
      </c>
      <c r="G24" s="10">
        <v>13639.1</v>
      </c>
      <c r="H24" s="10">
        <v>15783.1</v>
      </c>
      <c r="I24" s="10">
        <v>13579.93</v>
      </c>
      <c r="J24" s="10">
        <v>12719.56</v>
      </c>
      <c r="K24" s="10">
        <v>13065.91</v>
      </c>
      <c r="L24" s="29" t="s">
        <v>519</v>
      </c>
    </row>
    <row r="25" spans="1:12" x14ac:dyDescent="0.25">
      <c r="A25" s="4" t="s">
        <v>520</v>
      </c>
      <c r="B25" s="5" t="s">
        <v>521</v>
      </c>
      <c r="C25" s="7">
        <v>500</v>
      </c>
      <c r="D25" s="10">
        <v>53.63</v>
      </c>
      <c r="E25" s="10">
        <v>80.444999999999993</v>
      </c>
      <c r="F25" s="10">
        <v>500</v>
      </c>
      <c r="G25" s="7"/>
      <c r="H25" s="7"/>
      <c r="I25" s="10">
        <v>3242.09</v>
      </c>
      <c r="J25" s="7"/>
      <c r="K25" s="10">
        <v>255.58</v>
      </c>
      <c r="L25" s="29"/>
    </row>
    <row r="26" spans="1:12" x14ac:dyDescent="0.25">
      <c r="A26" s="4" t="s">
        <v>522</v>
      </c>
      <c r="B26" s="5" t="s">
        <v>523</v>
      </c>
      <c r="C26" s="7">
        <v>49000</v>
      </c>
      <c r="D26" s="10">
        <v>11967.07</v>
      </c>
      <c r="E26" s="10">
        <v>17950.605</v>
      </c>
      <c r="F26" s="10">
        <v>49000</v>
      </c>
      <c r="G26" s="10">
        <v>21559.64</v>
      </c>
      <c r="H26" s="10">
        <v>45652.959999999999</v>
      </c>
      <c r="I26" s="10">
        <v>38219.61</v>
      </c>
      <c r="J26" s="10">
        <v>39350.019999999997</v>
      </c>
      <c r="K26" s="10">
        <v>34735.339999999997</v>
      </c>
      <c r="L26" s="29"/>
    </row>
    <row r="27" spans="1:12" x14ac:dyDescent="0.25">
      <c r="A27" s="4" t="s">
        <v>524</v>
      </c>
      <c r="B27" s="5" t="s">
        <v>525</v>
      </c>
      <c r="C27" s="7">
        <v>3200</v>
      </c>
      <c r="D27" s="10">
        <v>895.72</v>
      </c>
      <c r="E27" s="10">
        <v>1343.58</v>
      </c>
      <c r="F27" s="10">
        <v>3200</v>
      </c>
      <c r="G27" s="10">
        <v>1735.87</v>
      </c>
      <c r="H27" s="10">
        <v>3146.85</v>
      </c>
      <c r="I27" s="10">
        <v>2990.2</v>
      </c>
      <c r="J27" s="10">
        <v>2692.16</v>
      </c>
      <c r="K27" s="10">
        <v>2151.14</v>
      </c>
      <c r="L27" s="29"/>
    </row>
    <row r="28" spans="1:12" x14ac:dyDescent="0.25">
      <c r="A28" s="4" t="s">
        <v>526</v>
      </c>
      <c r="B28" s="5" t="s">
        <v>527</v>
      </c>
      <c r="C28" s="7"/>
      <c r="D28" s="10">
        <v>55.08</v>
      </c>
      <c r="E28" s="10">
        <v>82.62</v>
      </c>
      <c r="F28" s="10"/>
      <c r="G28" s="7"/>
      <c r="H28" s="10">
        <v>310.01</v>
      </c>
      <c r="I28" s="10">
        <v>827.01</v>
      </c>
      <c r="J28" s="10">
        <v>1078.26</v>
      </c>
      <c r="K28" s="10">
        <v>1066.98</v>
      </c>
      <c r="L28" s="29"/>
    </row>
    <row r="29" spans="1:12" x14ac:dyDescent="0.25">
      <c r="A29" s="4" t="s">
        <v>528</v>
      </c>
      <c r="B29" s="5" t="s">
        <v>529</v>
      </c>
      <c r="C29" s="7"/>
      <c r="D29" s="10">
        <v>511.3</v>
      </c>
      <c r="E29" s="10">
        <v>766.95</v>
      </c>
      <c r="F29" s="10">
        <v>1000</v>
      </c>
      <c r="G29" s="10">
        <v>766.95</v>
      </c>
      <c r="H29" s="10">
        <v>766.93</v>
      </c>
      <c r="I29" s="10">
        <v>857.02</v>
      </c>
      <c r="J29" s="10">
        <v>1493.37</v>
      </c>
      <c r="K29" s="10">
        <v>2634.66</v>
      </c>
      <c r="L29" s="29"/>
    </row>
    <row r="30" spans="1:12" x14ac:dyDescent="0.25">
      <c r="A30" s="4"/>
      <c r="B30" s="5"/>
      <c r="C30" s="11"/>
      <c r="D30" s="11"/>
      <c r="E30" s="11"/>
      <c r="F30" s="10"/>
      <c r="G30" s="11"/>
      <c r="H30" s="11"/>
      <c r="I30" s="11"/>
      <c r="J30" s="11"/>
      <c r="K30" s="11"/>
      <c r="L30" s="11"/>
    </row>
    <row r="31" spans="1:12" x14ac:dyDescent="0.25">
      <c r="A31" s="4"/>
      <c r="B31" s="5" t="s">
        <v>54</v>
      </c>
      <c r="C31" s="7">
        <f>SUM(C9:C29)</f>
        <v>127825</v>
      </c>
      <c r="D31" s="10">
        <v>43827.29</v>
      </c>
      <c r="E31" s="10">
        <v>65740.934999999998</v>
      </c>
      <c r="F31" s="14">
        <v>49325</v>
      </c>
      <c r="G31" s="10">
        <v>41156.67</v>
      </c>
      <c r="H31" s="10">
        <v>26771.49</v>
      </c>
      <c r="I31" s="10">
        <v>42406.65</v>
      </c>
      <c r="J31" s="10">
        <v>24253.32</v>
      </c>
      <c r="K31" s="10">
        <v>19344.669999999998</v>
      </c>
      <c r="L31" s="7"/>
    </row>
    <row r="32" spans="1:12" x14ac:dyDescent="0.25">
      <c r="A32" s="8"/>
      <c r="B32" s="8"/>
      <c r="C32" s="9"/>
      <c r="D32" s="9"/>
      <c r="E32" s="9"/>
      <c r="F32" s="7"/>
      <c r="G32" s="9"/>
      <c r="H32" s="9"/>
      <c r="I32" s="9"/>
      <c r="J32" s="9"/>
      <c r="K32" s="9"/>
      <c r="L32" s="9"/>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9"/>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F61" s="7"/>
    </row>
    <row r="62" spans="1:12" x14ac:dyDescent="0.25">
      <c r="F62" s="7"/>
    </row>
    <row r="63" spans="1:12" x14ac:dyDescent="0.25">
      <c r="F63" s="7"/>
    </row>
  </sheetData>
  <mergeCells count="4">
    <mergeCell ref="A1:L1"/>
    <mergeCell ref="A2:L2"/>
    <mergeCell ref="A3:L3"/>
    <mergeCell ref="A8:L8"/>
  </mergeCells>
  <pageMargins left="0.75" right="0.75" top="0.75" bottom="0.75" header="0.03" footer="0.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50"/>
  <sheetViews>
    <sheetView zoomScaleNormal="100" workbookViewId="0">
      <selection activeCell="I39" sqref="I39"/>
    </sheetView>
  </sheetViews>
  <sheetFormatPr defaultRowHeight="13.2" x14ac:dyDescent="0.25"/>
  <cols>
    <col min="1" max="1" width="13.109375" customWidth="1"/>
    <col min="2" max="2" width="27.77734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530</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531</v>
      </c>
      <c r="B9" s="5" t="s">
        <v>532</v>
      </c>
      <c r="C9" s="7"/>
      <c r="D9" s="7"/>
      <c r="E9" s="10"/>
      <c r="F9" s="7"/>
      <c r="G9" s="7"/>
      <c r="H9" s="10">
        <v>-4420.63</v>
      </c>
      <c r="I9" s="10">
        <v>-8828.84</v>
      </c>
      <c r="J9" s="10">
        <v>-14318.86</v>
      </c>
      <c r="K9" s="10">
        <v>-12737.89</v>
      </c>
      <c r="L9" s="7"/>
    </row>
    <row r="10" spans="1:12" x14ac:dyDescent="0.25">
      <c r="A10" s="4" t="s">
        <v>533</v>
      </c>
      <c r="B10" s="5" t="s">
        <v>534</v>
      </c>
      <c r="C10" s="7"/>
      <c r="D10" s="7"/>
      <c r="E10" s="10"/>
      <c r="F10" s="7"/>
      <c r="G10" s="10">
        <v>-143</v>
      </c>
      <c r="H10" s="10">
        <v>-143</v>
      </c>
      <c r="I10" s="10">
        <v>-143</v>
      </c>
      <c r="J10" s="10">
        <v>-151</v>
      </c>
      <c r="K10" s="10">
        <v>-143</v>
      </c>
      <c r="L10" s="7"/>
    </row>
    <row r="11" spans="1:12" x14ac:dyDescent="0.25">
      <c r="A11" s="4" t="s">
        <v>535</v>
      </c>
      <c r="B11" s="5" t="s">
        <v>536</v>
      </c>
      <c r="C11" s="7"/>
      <c r="D11" s="7"/>
      <c r="E11" s="10"/>
      <c r="F11" s="7"/>
      <c r="G11" s="10"/>
      <c r="H11" s="10">
        <v>367.9</v>
      </c>
      <c r="I11" s="10">
        <v>339.6</v>
      </c>
      <c r="J11" s="10">
        <v>339.6</v>
      </c>
      <c r="K11" s="10">
        <v>339.6</v>
      </c>
      <c r="L11" s="7"/>
    </row>
    <row r="12" spans="1:12" x14ac:dyDescent="0.25">
      <c r="A12" s="4" t="s">
        <v>537</v>
      </c>
      <c r="B12" s="5" t="s">
        <v>538</v>
      </c>
      <c r="C12" s="7"/>
      <c r="D12" s="7"/>
      <c r="E12" s="10"/>
      <c r="F12" s="7"/>
      <c r="G12" s="7"/>
      <c r="H12" s="7"/>
      <c r="I12" s="10">
        <v>58.21</v>
      </c>
      <c r="J12" s="10">
        <v>-172.08</v>
      </c>
      <c r="K12" s="10">
        <v>172.08</v>
      </c>
      <c r="L12" s="7"/>
    </row>
    <row r="13" spans="1:12" x14ac:dyDescent="0.25">
      <c r="A13" s="4" t="s">
        <v>539</v>
      </c>
      <c r="B13" s="5" t="s">
        <v>540</v>
      </c>
      <c r="C13" s="7"/>
      <c r="D13" s="7"/>
      <c r="E13" s="10"/>
      <c r="F13" s="7"/>
      <c r="G13" s="7"/>
      <c r="H13" s="10">
        <v>778</v>
      </c>
      <c r="I13" s="10">
        <v>987.94</v>
      </c>
      <c r="J13" s="10">
        <v>745.44</v>
      </c>
      <c r="K13" s="10">
        <v>586.49</v>
      </c>
      <c r="L13" s="7"/>
    </row>
    <row r="14" spans="1:12" x14ac:dyDescent="0.25">
      <c r="A14" s="4" t="s">
        <v>541</v>
      </c>
      <c r="B14" s="5" t="s">
        <v>542</v>
      </c>
      <c r="C14" s="7"/>
      <c r="D14" s="7"/>
      <c r="E14" s="10"/>
      <c r="F14" s="7"/>
      <c r="G14" s="7"/>
      <c r="H14" s="7"/>
      <c r="I14" s="10">
        <v>78.650000000000006</v>
      </c>
      <c r="J14" s="10">
        <v>1225.6400000000001</v>
      </c>
      <c r="K14" s="10">
        <v>115.69</v>
      </c>
      <c r="L14" s="7"/>
    </row>
    <row r="15" spans="1:12" x14ac:dyDescent="0.25">
      <c r="A15" s="4" t="s">
        <v>543</v>
      </c>
      <c r="B15" s="5" t="s">
        <v>544</v>
      </c>
      <c r="C15" s="7"/>
      <c r="D15" s="7"/>
      <c r="E15" s="10"/>
      <c r="F15" s="7"/>
      <c r="G15" s="7"/>
      <c r="H15" s="10">
        <v>2484.8000000000002</v>
      </c>
      <c r="I15" s="10">
        <v>4474.12</v>
      </c>
      <c r="J15" s="10">
        <v>15590.86</v>
      </c>
      <c r="K15" s="10">
        <v>9791.4</v>
      </c>
      <c r="L15" s="7"/>
    </row>
    <row r="16" spans="1:12" x14ac:dyDescent="0.25">
      <c r="A16" s="4" t="s">
        <v>545</v>
      </c>
      <c r="B16" s="5" t="s">
        <v>546</v>
      </c>
      <c r="C16" s="7"/>
      <c r="D16" s="7"/>
      <c r="E16" s="10"/>
      <c r="F16" s="7"/>
      <c r="G16" s="7"/>
      <c r="H16" s="10">
        <v>12903.72</v>
      </c>
      <c r="I16" s="10">
        <v>13259.52</v>
      </c>
      <c r="J16" s="10">
        <v>6790.99</v>
      </c>
      <c r="K16" s="10">
        <v>6984.5</v>
      </c>
      <c r="L16" s="7"/>
    </row>
    <row r="17" spans="1:12" x14ac:dyDescent="0.25">
      <c r="A17" s="4" t="s">
        <v>547</v>
      </c>
      <c r="B17" s="5" t="s">
        <v>548</v>
      </c>
      <c r="C17" s="7"/>
      <c r="D17" s="7"/>
      <c r="E17" s="10"/>
      <c r="F17" s="7"/>
      <c r="G17" s="7"/>
      <c r="H17" s="10">
        <v>1087.6500000000001</v>
      </c>
      <c r="I17" s="10">
        <v>1130.5999999999999</v>
      </c>
      <c r="J17" s="10">
        <v>566.79999999999995</v>
      </c>
      <c r="K17" s="10">
        <v>636.4</v>
      </c>
      <c r="L17" s="7"/>
    </row>
    <row r="18" spans="1:12" x14ac:dyDescent="0.25">
      <c r="A18" s="4" t="s">
        <v>549</v>
      </c>
      <c r="B18" s="5" t="s">
        <v>550</v>
      </c>
      <c r="C18" s="7"/>
      <c r="D18" s="10">
        <v>164.06</v>
      </c>
      <c r="E18" s="10">
        <v>246.09</v>
      </c>
      <c r="F18" s="7"/>
      <c r="G18" s="10">
        <v>246.09</v>
      </c>
      <c r="H18" s="10">
        <v>246.09</v>
      </c>
      <c r="I18" s="10">
        <v>246.08</v>
      </c>
      <c r="J18" s="10">
        <v>246.08</v>
      </c>
      <c r="K18" s="10">
        <v>414.93</v>
      </c>
      <c r="L18" s="7"/>
    </row>
    <row r="19" spans="1:12" x14ac:dyDescent="0.25">
      <c r="A19" s="4" t="s">
        <v>551</v>
      </c>
      <c r="B19" s="5" t="s">
        <v>552</v>
      </c>
      <c r="C19" s="7"/>
      <c r="D19" s="7"/>
      <c r="E19" s="10"/>
      <c r="F19" s="7"/>
      <c r="G19" s="7"/>
      <c r="H19" s="10">
        <v>124.67</v>
      </c>
      <c r="I19" s="10">
        <v>32.75</v>
      </c>
      <c r="J19" s="10">
        <v>1334</v>
      </c>
      <c r="K19" s="10">
        <v>355.5</v>
      </c>
      <c r="L19" s="7"/>
    </row>
    <row r="20" spans="1:12" x14ac:dyDescent="0.25">
      <c r="A20" s="4"/>
      <c r="B20" s="5"/>
      <c r="C20" s="11"/>
      <c r="D20" s="11"/>
      <c r="E20" s="11"/>
      <c r="F20" s="11"/>
      <c r="G20" s="11"/>
      <c r="H20" s="11"/>
      <c r="I20" s="11"/>
      <c r="J20" s="11"/>
      <c r="K20" s="11"/>
      <c r="L20" s="11"/>
    </row>
    <row r="21" spans="1:12" x14ac:dyDescent="0.25">
      <c r="A21" s="4"/>
      <c r="B21" s="5" t="s">
        <v>54</v>
      </c>
      <c r="C21" s="7"/>
      <c r="D21" s="10">
        <v>164.06</v>
      </c>
      <c r="E21" s="10">
        <v>246.09</v>
      </c>
      <c r="F21" s="7"/>
      <c r="G21" s="10">
        <v>103.09</v>
      </c>
      <c r="H21" s="10">
        <v>13429.2</v>
      </c>
      <c r="I21" s="10">
        <v>11635.63</v>
      </c>
      <c r="J21" s="10">
        <v>12197.47</v>
      </c>
      <c r="K21" s="10">
        <v>6515.7</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7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51"/>
  <sheetViews>
    <sheetView zoomScaleNormal="100" workbookViewId="0">
      <selection activeCell="C20" sqref="C20"/>
    </sheetView>
  </sheetViews>
  <sheetFormatPr defaultRowHeight="13.2" x14ac:dyDescent="0.25"/>
  <cols>
    <col min="1" max="1" width="13.109375" customWidth="1"/>
    <col min="2" max="2" width="31.109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553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554</v>
      </c>
      <c r="B9" s="5" t="s">
        <v>555</v>
      </c>
      <c r="C9" s="7">
        <v>100</v>
      </c>
      <c r="D9" s="10">
        <v>54.24</v>
      </c>
      <c r="E9" s="10">
        <v>81.36</v>
      </c>
      <c r="F9" s="10">
        <v>100</v>
      </c>
      <c r="G9" s="7"/>
      <c r="H9" s="10">
        <v>6.63</v>
      </c>
      <c r="I9" s="10">
        <v>364.89</v>
      </c>
      <c r="J9" s="10">
        <v>163.47999999999999</v>
      </c>
      <c r="K9" s="10">
        <v>119.76</v>
      </c>
      <c r="L9" s="7"/>
    </row>
    <row r="10" spans="1:12" x14ac:dyDescent="0.25">
      <c r="A10" s="4" t="s">
        <v>556</v>
      </c>
      <c r="B10" s="5" t="s">
        <v>557</v>
      </c>
      <c r="C10" s="7">
        <v>750</v>
      </c>
      <c r="D10" s="7"/>
      <c r="E10" s="10"/>
      <c r="F10" s="10">
        <v>750</v>
      </c>
      <c r="G10" s="7"/>
      <c r="H10" s="7"/>
      <c r="I10" s="7"/>
      <c r="J10" s="10">
        <v>741.3</v>
      </c>
      <c r="K10" s="10">
        <v>847.2</v>
      </c>
      <c r="L10" s="7"/>
    </row>
    <row r="11" spans="1:12" x14ac:dyDescent="0.25">
      <c r="A11" s="4" t="s">
        <v>558</v>
      </c>
      <c r="B11" s="5" t="s">
        <v>559</v>
      </c>
      <c r="C11" s="7"/>
      <c r="D11" s="7"/>
      <c r="E11" s="10"/>
      <c r="F11" s="10"/>
      <c r="G11" s="10">
        <v>525.84</v>
      </c>
      <c r="H11" s="7"/>
      <c r="I11" s="7"/>
      <c r="J11" s="7"/>
      <c r="K11" s="10">
        <v>231.46</v>
      </c>
      <c r="L11" s="7"/>
    </row>
    <row r="12" spans="1:12" x14ac:dyDescent="0.25">
      <c r="A12" s="4" t="s">
        <v>560</v>
      </c>
      <c r="B12" s="5" t="s">
        <v>561</v>
      </c>
      <c r="C12" s="7">
        <v>300</v>
      </c>
      <c r="D12" s="10">
        <v>192.1</v>
      </c>
      <c r="E12" s="10">
        <v>288.14999999999998</v>
      </c>
      <c r="F12" s="10">
        <v>300</v>
      </c>
      <c r="G12" s="10">
        <v>60</v>
      </c>
      <c r="H12" s="7"/>
      <c r="I12" s="10">
        <v>318.54000000000002</v>
      </c>
      <c r="J12" s="10">
        <v>372.98</v>
      </c>
      <c r="K12" s="10">
        <v>309.79000000000002</v>
      </c>
      <c r="L12" s="7"/>
    </row>
    <row r="13" spans="1:12" x14ac:dyDescent="0.25">
      <c r="A13" s="4" t="s">
        <v>562</v>
      </c>
      <c r="B13" s="5" t="s">
        <v>563</v>
      </c>
      <c r="C13" s="18">
        <v>2000</v>
      </c>
      <c r="D13" s="10">
        <v>302.95</v>
      </c>
      <c r="E13" s="10">
        <v>454.42500000000001</v>
      </c>
      <c r="F13" s="10">
        <v>1500</v>
      </c>
      <c r="G13" s="10">
        <v>1187.33</v>
      </c>
      <c r="H13" s="10">
        <v>875.25</v>
      </c>
      <c r="I13" s="10">
        <v>1486.7</v>
      </c>
      <c r="J13" s="7"/>
      <c r="K13" s="7"/>
      <c r="L13" s="7"/>
    </row>
    <row r="14" spans="1:12" x14ac:dyDescent="0.25">
      <c r="A14" s="4" t="s">
        <v>564</v>
      </c>
      <c r="B14" s="5" t="s">
        <v>565</v>
      </c>
      <c r="C14" s="18">
        <v>2500</v>
      </c>
      <c r="D14" s="10">
        <v>3589.54</v>
      </c>
      <c r="E14" s="10">
        <v>5384.31</v>
      </c>
      <c r="F14" s="10">
        <v>2500</v>
      </c>
      <c r="G14" s="10">
        <v>4788.24</v>
      </c>
      <c r="H14" s="10">
        <v>498.56</v>
      </c>
      <c r="I14" s="10">
        <v>2625.3</v>
      </c>
      <c r="J14" s="10">
        <v>2414.81</v>
      </c>
      <c r="K14" s="10">
        <v>2917.85</v>
      </c>
      <c r="L14" s="7"/>
    </row>
    <row r="15" spans="1:12" x14ac:dyDescent="0.25">
      <c r="A15" s="4" t="s">
        <v>566</v>
      </c>
      <c r="B15" s="5" t="s">
        <v>567</v>
      </c>
      <c r="C15" s="7">
        <v>750</v>
      </c>
      <c r="D15" s="10">
        <v>200</v>
      </c>
      <c r="E15" s="10">
        <v>300</v>
      </c>
      <c r="F15" s="10">
        <v>750</v>
      </c>
      <c r="G15" s="10">
        <v>55.64</v>
      </c>
      <c r="H15" s="10">
        <v>22.95</v>
      </c>
      <c r="I15" s="10">
        <v>2159.1799999999998</v>
      </c>
      <c r="J15" s="10">
        <v>2570.7399999999998</v>
      </c>
      <c r="K15" s="10">
        <v>1940.35</v>
      </c>
      <c r="L15" s="7"/>
    </row>
    <row r="16" spans="1:12" x14ac:dyDescent="0.25">
      <c r="A16" s="4" t="s">
        <v>568</v>
      </c>
      <c r="B16" s="5" t="s">
        <v>569</v>
      </c>
      <c r="C16" s="18">
        <v>2800</v>
      </c>
      <c r="D16" s="10">
        <v>83.13</v>
      </c>
      <c r="E16" s="10">
        <v>124.69499999999999</v>
      </c>
      <c r="F16" s="10">
        <v>2800</v>
      </c>
      <c r="G16" s="10">
        <v>1437.81</v>
      </c>
      <c r="H16" s="10">
        <v>4824.43</v>
      </c>
      <c r="I16" s="10">
        <v>2390.7800000000002</v>
      </c>
      <c r="J16" s="10">
        <v>3379.82</v>
      </c>
      <c r="K16" s="10">
        <v>2363.65</v>
      </c>
      <c r="L16" s="7"/>
    </row>
    <row r="17" spans="1:12" x14ac:dyDescent="0.25">
      <c r="A17" s="4" t="s">
        <v>570</v>
      </c>
      <c r="B17" s="5" t="s">
        <v>571</v>
      </c>
      <c r="C17" s="18">
        <v>1000</v>
      </c>
      <c r="D17" s="7"/>
      <c r="E17" s="10"/>
      <c r="F17" s="10">
        <v>500</v>
      </c>
      <c r="G17" s="10">
        <v>1019.67</v>
      </c>
      <c r="H17" s="10">
        <v>1638.49</v>
      </c>
      <c r="I17" s="10">
        <v>1551.24</v>
      </c>
      <c r="J17" s="10">
        <v>603.6</v>
      </c>
      <c r="K17" s="10">
        <v>1075.04</v>
      </c>
      <c r="L17" s="7"/>
    </row>
    <row r="18" spans="1:12" x14ac:dyDescent="0.25">
      <c r="A18" s="4" t="s">
        <v>572</v>
      </c>
      <c r="B18" s="5" t="s">
        <v>573</v>
      </c>
      <c r="C18" s="18">
        <v>15500</v>
      </c>
      <c r="D18" s="10">
        <v>11392.02</v>
      </c>
      <c r="E18" s="10">
        <v>17088.03</v>
      </c>
      <c r="F18" s="10">
        <v>15500</v>
      </c>
      <c r="G18" s="10">
        <v>11130.74</v>
      </c>
      <c r="H18" s="10">
        <v>9139.75</v>
      </c>
      <c r="I18" s="10">
        <v>9256.2099999999991</v>
      </c>
      <c r="J18" s="10">
        <v>8227.34</v>
      </c>
      <c r="K18" s="10">
        <v>6113.27</v>
      </c>
      <c r="L18" s="7"/>
    </row>
    <row r="19" spans="1:12" x14ac:dyDescent="0.25">
      <c r="A19" s="4" t="s">
        <v>574</v>
      </c>
      <c r="B19" s="5" t="s">
        <v>575</v>
      </c>
      <c r="C19" s="18">
        <v>1200</v>
      </c>
      <c r="D19" s="10">
        <v>829.65</v>
      </c>
      <c r="E19" s="10">
        <v>1244.4749999999999</v>
      </c>
      <c r="F19" s="10">
        <v>1200</v>
      </c>
      <c r="G19" s="10">
        <v>834.64</v>
      </c>
      <c r="H19" s="10">
        <v>671.78</v>
      </c>
      <c r="I19" s="10">
        <v>697.64</v>
      </c>
      <c r="J19" s="10">
        <v>599.44000000000005</v>
      </c>
      <c r="K19" s="10">
        <v>429.68</v>
      </c>
      <c r="L19" s="7"/>
    </row>
    <row r="20" spans="1:12" x14ac:dyDescent="0.25">
      <c r="A20" s="4" t="s">
        <v>576</v>
      </c>
      <c r="B20" s="5" t="s">
        <v>577</v>
      </c>
      <c r="C20" s="7">
        <v>225</v>
      </c>
      <c r="D20" s="7"/>
      <c r="E20" s="10"/>
      <c r="F20" s="10">
        <v>225</v>
      </c>
      <c r="G20" s="10">
        <v>222.3</v>
      </c>
      <c r="H20" s="10">
        <v>222.3</v>
      </c>
      <c r="I20" s="10">
        <v>358</v>
      </c>
      <c r="J20" s="10">
        <v>357.99</v>
      </c>
      <c r="K20" s="10">
        <v>629.85</v>
      </c>
      <c r="L20" s="7"/>
    </row>
    <row r="21" spans="1:12" x14ac:dyDescent="0.25">
      <c r="A21" s="4"/>
      <c r="B21" s="5"/>
      <c r="C21" s="11"/>
      <c r="D21" s="11"/>
      <c r="E21" s="11"/>
      <c r="F21" s="15"/>
      <c r="G21" s="11"/>
      <c r="H21" s="11"/>
      <c r="I21" s="11"/>
      <c r="J21" s="11"/>
      <c r="K21" s="11"/>
      <c r="L21" s="11"/>
    </row>
    <row r="22" spans="1:12" x14ac:dyDescent="0.25">
      <c r="A22" s="4"/>
      <c r="B22" s="5" t="s">
        <v>54</v>
      </c>
      <c r="C22" s="18">
        <f>SUM(C9:C20)</f>
        <v>27125</v>
      </c>
      <c r="D22" s="10">
        <v>16643.63</v>
      </c>
      <c r="E22" s="10">
        <v>24965.445</v>
      </c>
      <c r="F22" s="10">
        <v>26125</v>
      </c>
      <c r="G22" s="10">
        <v>21262.21</v>
      </c>
      <c r="H22" s="10">
        <v>17900.14</v>
      </c>
      <c r="I22" s="10">
        <v>21208.48</v>
      </c>
      <c r="J22" s="10">
        <v>19431.5</v>
      </c>
      <c r="K22" s="10">
        <v>16977.900000000001</v>
      </c>
      <c r="L22" s="7"/>
    </row>
    <row r="23" spans="1:12" x14ac:dyDescent="0.25">
      <c r="A23" s="8"/>
      <c r="B23" s="8"/>
      <c r="C23" s="9"/>
      <c r="D23" s="9"/>
      <c r="E23" s="9"/>
      <c r="F23" s="9"/>
      <c r="G23" s="9"/>
      <c r="H23" s="9"/>
      <c r="I23" s="9"/>
      <c r="J23" s="9"/>
      <c r="K23" s="9"/>
      <c r="L23" s="9"/>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sheetData>
  <mergeCells count="4">
    <mergeCell ref="A1:L1"/>
    <mergeCell ref="A2:L2"/>
    <mergeCell ref="A3:L3"/>
    <mergeCell ref="A8:L8"/>
  </mergeCells>
  <pageMargins left="0.75" right="0.75" top="0.75" bottom="0.75" header="0.03" footer="0.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zoomScaleNormal="100" workbookViewId="0">
      <selection activeCell="I39" sqref="I39"/>
    </sheetView>
  </sheetViews>
  <sheetFormatPr defaultRowHeight="13.2" x14ac:dyDescent="0.25"/>
  <cols>
    <col min="1" max="1" width="9" customWidth="1"/>
    <col min="2" max="2" width="3.33203125" customWidth="1"/>
    <col min="3" max="4" width="16" customWidth="1"/>
    <col min="5" max="5" width="14.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55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4" t="s">
        <v>56</v>
      </c>
      <c r="B7" s="5" t="s">
        <v>57</v>
      </c>
      <c r="C7" s="6">
        <f>'MSU INC.-A'!C21</f>
        <v>-108335.61164999986</v>
      </c>
      <c r="D7" s="6">
        <v>-4345881.99</v>
      </c>
      <c r="E7" s="6">
        <v>-6518822.9850000003</v>
      </c>
      <c r="F7" s="10">
        <f>'MSU INC.-A'!F21</f>
        <v>76362.810000000041</v>
      </c>
      <c r="G7" s="6">
        <v>-1188635.0900000001</v>
      </c>
      <c r="H7" s="6">
        <v>152325.19200000001</v>
      </c>
      <c r="I7" s="6">
        <v>46658.038</v>
      </c>
      <c r="J7" s="6">
        <v>369514.58</v>
      </c>
      <c r="K7" s="6">
        <v>-805980.2</v>
      </c>
      <c r="L7" s="6"/>
    </row>
    <row r="8" spans="1:12" x14ac:dyDescent="0.25">
      <c r="A8" s="8"/>
      <c r="B8" s="8"/>
      <c r="C8" s="9"/>
      <c r="D8" s="9"/>
      <c r="E8" s="9"/>
      <c r="F8" s="9"/>
      <c r="G8" s="9"/>
      <c r="H8" s="9"/>
      <c r="I8" s="9"/>
      <c r="J8" s="9"/>
      <c r="K8" s="9"/>
      <c r="L8" s="9"/>
    </row>
    <row r="9" spans="1:12" x14ac:dyDescent="0.25">
      <c r="A9" s="5"/>
      <c r="B9" s="5"/>
      <c r="C9" s="7"/>
      <c r="D9" s="7"/>
      <c r="E9" s="7"/>
      <c r="F9" s="7"/>
      <c r="G9" s="7"/>
      <c r="H9" s="7"/>
      <c r="I9" s="7"/>
      <c r="J9" s="7"/>
      <c r="K9" s="7"/>
      <c r="L9" s="7"/>
    </row>
    <row r="10" spans="1:12" x14ac:dyDescent="0.25">
      <c r="A10" s="5"/>
      <c r="B10" s="5"/>
      <c r="C10" s="7"/>
      <c r="D10" s="7"/>
      <c r="E10" s="7"/>
      <c r="F10" s="7"/>
      <c r="G10" s="7"/>
      <c r="H10" s="7"/>
      <c r="I10" s="7"/>
      <c r="J10" s="7"/>
      <c r="K10" s="7"/>
      <c r="L10" s="7"/>
    </row>
    <row r="11" spans="1:12" x14ac:dyDescent="0.25">
      <c r="A11" s="5"/>
      <c r="B11" s="5"/>
      <c r="C11" s="7"/>
      <c r="D11" s="7"/>
      <c r="E11" s="7"/>
      <c r="F11" s="7"/>
      <c r="G11" s="7"/>
      <c r="H11" s="7"/>
      <c r="I11" s="7"/>
      <c r="J11" s="7"/>
      <c r="K11" s="7"/>
      <c r="L11" s="7"/>
    </row>
    <row r="12" spans="1:12" x14ac:dyDescent="0.25">
      <c r="A12" s="5"/>
      <c r="B12" s="5"/>
      <c r="C12" s="7"/>
      <c r="D12" s="7"/>
      <c r="E12" s="7"/>
      <c r="F12" s="7"/>
      <c r="G12" s="7"/>
      <c r="H12" s="7"/>
      <c r="I12" s="7"/>
      <c r="J12" s="7"/>
      <c r="K12" s="7"/>
      <c r="L12" s="7"/>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sheetData>
  <mergeCells count="3">
    <mergeCell ref="A1:L1"/>
    <mergeCell ref="A2:L2"/>
    <mergeCell ref="A3:L3"/>
  </mergeCells>
  <pageMargins left="0.75" right="0.75" top="0.75" bottom="0.75" header="0.03" footer="0.03"/>
  <pageSetup scale="7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50"/>
  <sheetViews>
    <sheetView zoomScaleNormal="100" workbookViewId="0">
      <selection activeCell="C16" sqref="C16"/>
    </sheetView>
  </sheetViews>
  <sheetFormatPr defaultRowHeight="13.2" x14ac:dyDescent="0.25"/>
  <cols>
    <col min="1" max="1" width="13.109375" customWidth="1"/>
    <col min="2" max="2" width="32.109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578</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579</v>
      </c>
      <c r="B9" s="5" t="s">
        <v>580</v>
      </c>
      <c r="C9" s="18">
        <v>1000</v>
      </c>
      <c r="D9" s="7"/>
      <c r="E9" s="10"/>
      <c r="F9" s="18">
        <v>200</v>
      </c>
      <c r="G9" s="7"/>
      <c r="H9" s="10">
        <v>1030.3699999999999</v>
      </c>
      <c r="I9" s="10">
        <v>854.8</v>
      </c>
      <c r="J9" s="10">
        <v>948.68</v>
      </c>
      <c r="K9" s="10">
        <v>128.6</v>
      </c>
      <c r="L9" s="7"/>
    </row>
    <row r="10" spans="1:12" x14ac:dyDescent="0.25">
      <c r="A10" s="4" t="s">
        <v>581</v>
      </c>
      <c r="B10" s="5" t="s">
        <v>582</v>
      </c>
      <c r="C10" s="7">
        <v>500</v>
      </c>
      <c r="D10" s="10">
        <v>247.1</v>
      </c>
      <c r="E10" s="10">
        <v>370.65</v>
      </c>
      <c r="F10" s="18">
        <v>500</v>
      </c>
      <c r="G10" s="10">
        <v>494.2</v>
      </c>
      <c r="H10" s="10">
        <v>453.9</v>
      </c>
      <c r="I10" s="10">
        <v>423.6</v>
      </c>
      <c r="J10" s="10">
        <v>1493.6</v>
      </c>
      <c r="K10" s="10">
        <v>493.6</v>
      </c>
      <c r="L10" s="7"/>
    </row>
    <row r="11" spans="1:12" x14ac:dyDescent="0.25">
      <c r="A11" s="4" t="s">
        <v>583</v>
      </c>
      <c r="B11" s="5" t="s">
        <v>584</v>
      </c>
      <c r="C11" s="7">
        <v>300</v>
      </c>
      <c r="D11" s="7"/>
      <c r="E11" s="10"/>
      <c r="F11" s="18">
        <v>100</v>
      </c>
      <c r="G11" s="7"/>
      <c r="H11" s="7"/>
      <c r="I11" s="10">
        <v>44</v>
      </c>
      <c r="J11" s="10">
        <v>100</v>
      </c>
      <c r="K11" s="10">
        <v>524.48</v>
      </c>
      <c r="L11" s="7"/>
    </row>
    <row r="12" spans="1:12" x14ac:dyDescent="0.25">
      <c r="A12" s="4" t="s">
        <v>585</v>
      </c>
      <c r="B12" s="5" t="s">
        <v>586</v>
      </c>
      <c r="C12" s="7">
        <v>1500</v>
      </c>
      <c r="D12" s="7"/>
      <c r="E12" s="10"/>
      <c r="F12" s="18">
        <v>750</v>
      </c>
      <c r="G12" s="7"/>
      <c r="H12" s="10">
        <v>50.4</v>
      </c>
      <c r="I12" s="10">
        <v>1353.74</v>
      </c>
      <c r="J12" s="10">
        <v>2011.42</v>
      </c>
      <c r="K12" s="10">
        <v>2389.66</v>
      </c>
      <c r="L12" s="7"/>
    </row>
    <row r="13" spans="1:12" x14ac:dyDescent="0.25">
      <c r="A13" s="4" t="s">
        <v>587</v>
      </c>
      <c r="B13" s="5" t="s">
        <v>588</v>
      </c>
      <c r="C13" s="18">
        <v>1000</v>
      </c>
      <c r="D13" s="10">
        <v>125</v>
      </c>
      <c r="E13" s="10">
        <v>187.5</v>
      </c>
      <c r="F13" s="18">
        <v>1000</v>
      </c>
      <c r="G13" s="7"/>
      <c r="H13" s="10">
        <v>1329.24</v>
      </c>
      <c r="I13" s="10">
        <v>1089.81</v>
      </c>
      <c r="J13" s="10">
        <v>689.13</v>
      </c>
      <c r="K13" s="10">
        <v>1546.89</v>
      </c>
      <c r="L13" s="7"/>
    </row>
    <row r="14" spans="1:12" x14ac:dyDescent="0.25">
      <c r="A14" s="4" t="s">
        <v>589</v>
      </c>
      <c r="B14" s="5" t="s">
        <v>590</v>
      </c>
      <c r="C14" s="7">
        <v>800</v>
      </c>
      <c r="D14" s="7"/>
      <c r="E14" s="10"/>
      <c r="F14" s="18">
        <v>500</v>
      </c>
      <c r="G14" s="7"/>
      <c r="H14" s="10">
        <v>1562.88</v>
      </c>
      <c r="I14" s="7"/>
      <c r="J14" s="7"/>
      <c r="K14" s="10">
        <v>434.54</v>
      </c>
      <c r="L14" s="7"/>
    </row>
    <row r="15" spans="1:12" x14ac:dyDescent="0.25">
      <c r="A15" s="4" t="s">
        <v>591</v>
      </c>
      <c r="B15" s="5" t="s">
        <v>592</v>
      </c>
      <c r="C15" s="7">
        <v>500</v>
      </c>
      <c r="D15" s="7"/>
      <c r="E15" s="10"/>
      <c r="F15" s="18">
        <v>500</v>
      </c>
      <c r="G15" s="7"/>
      <c r="H15" s="10">
        <v>755.22</v>
      </c>
      <c r="I15" s="10">
        <v>502.76</v>
      </c>
      <c r="J15" s="10">
        <v>256.26</v>
      </c>
      <c r="K15" s="10">
        <v>222.78</v>
      </c>
      <c r="L15" s="7"/>
    </row>
    <row r="16" spans="1:12" x14ac:dyDescent="0.25">
      <c r="A16" s="4" t="s">
        <v>593</v>
      </c>
      <c r="B16" s="5" t="s">
        <v>594</v>
      </c>
      <c r="C16" s="7">
        <v>500</v>
      </c>
      <c r="D16" s="7"/>
      <c r="E16" s="10"/>
      <c r="F16" s="18"/>
      <c r="G16" s="10">
        <v>171.2</v>
      </c>
      <c r="H16" s="10">
        <v>1123.3699999999999</v>
      </c>
      <c r="I16" s="10">
        <v>385.11</v>
      </c>
      <c r="J16" s="10">
        <v>385.37</v>
      </c>
      <c r="K16" s="10">
        <v>484.51</v>
      </c>
      <c r="L16" s="7"/>
    </row>
    <row r="17" spans="1:12" x14ac:dyDescent="0.25">
      <c r="A17" s="4" t="s">
        <v>595</v>
      </c>
      <c r="B17" s="5" t="s">
        <v>596</v>
      </c>
      <c r="C17" s="18">
        <v>7200</v>
      </c>
      <c r="D17" s="10">
        <v>2126.59</v>
      </c>
      <c r="E17" s="10">
        <v>3189.8850000000002</v>
      </c>
      <c r="F17" s="18">
        <v>3600</v>
      </c>
      <c r="G17" s="10">
        <v>1524.7</v>
      </c>
      <c r="H17" s="10">
        <v>6470.88</v>
      </c>
      <c r="I17" s="10">
        <v>6195.08</v>
      </c>
      <c r="J17" s="10">
        <v>5883.15</v>
      </c>
      <c r="K17" s="10">
        <v>6820.99</v>
      </c>
      <c r="L17" s="7"/>
    </row>
    <row r="18" spans="1:12" x14ac:dyDescent="0.25">
      <c r="A18" s="4" t="s">
        <v>597</v>
      </c>
      <c r="B18" s="5" t="s">
        <v>598</v>
      </c>
      <c r="C18" s="7">
        <v>400</v>
      </c>
      <c r="D18" s="10">
        <v>172.78</v>
      </c>
      <c r="E18" s="10">
        <v>259.17</v>
      </c>
      <c r="F18" s="18">
        <v>270</v>
      </c>
      <c r="G18" s="10">
        <v>104.7</v>
      </c>
      <c r="H18" s="10">
        <v>415.21</v>
      </c>
      <c r="I18" s="10">
        <v>424.44</v>
      </c>
      <c r="J18" s="10">
        <v>377.61</v>
      </c>
      <c r="K18" s="10">
        <v>491.24</v>
      </c>
      <c r="L18" s="7"/>
    </row>
    <row r="19" spans="1:12" x14ac:dyDescent="0.25">
      <c r="A19" s="4" t="s">
        <v>599</v>
      </c>
      <c r="B19" s="5" t="s">
        <v>600</v>
      </c>
      <c r="C19" s="18">
        <v>1000</v>
      </c>
      <c r="D19" s="10">
        <v>652.14</v>
      </c>
      <c r="E19" s="10">
        <v>978.21</v>
      </c>
      <c r="F19" s="18">
        <v>1000</v>
      </c>
      <c r="G19" s="10">
        <v>978.21</v>
      </c>
      <c r="H19" s="10">
        <v>1621.56</v>
      </c>
      <c r="I19" s="10">
        <v>1621.57</v>
      </c>
      <c r="J19" s="10">
        <v>1621.57</v>
      </c>
      <c r="K19" s="10">
        <v>1012.17</v>
      </c>
      <c r="L19" s="7"/>
    </row>
    <row r="20" spans="1:12" x14ac:dyDescent="0.25">
      <c r="A20" s="4"/>
      <c r="B20" s="5"/>
      <c r="C20" s="11"/>
      <c r="D20" s="11"/>
      <c r="E20" s="11"/>
      <c r="F20" s="21"/>
      <c r="G20" s="11"/>
      <c r="H20" s="11"/>
      <c r="I20" s="11"/>
      <c r="J20" s="11"/>
      <c r="K20" s="11"/>
      <c r="L20" s="11"/>
    </row>
    <row r="21" spans="1:12" x14ac:dyDescent="0.25">
      <c r="A21" s="4"/>
      <c r="B21" s="5" t="s">
        <v>54</v>
      </c>
      <c r="C21" s="18">
        <f>SUM(C9:C19)</f>
        <v>14700</v>
      </c>
      <c r="D21" s="10">
        <v>3323.61</v>
      </c>
      <c r="E21" s="10">
        <v>4985.415</v>
      </c>
      <c r="F21" s="18">
        <v>8420</v>
      </c>
      <c r="G21" s="10">
        <v>3273.01</v>
      </c>
      <c r="H21" s="10">
        <v>14813.03</v>
      </c>
      <c r="I21" s="10">
        <v>12894.91</v>
      </c>
      <c r="J21" s="10">
        <v>13766.79</v>
      </c>
      <c r="K21" s="10">
        <v>14550.74</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50"/>
  <sheetViews>
    <sheetView zoomScaleNormal="100" workbookViewId="0">
      <selection activeCell="I39" sqref="I39"/>
    </sheetView>
  </sheetViews>
  <sheetFormatPr defaultRowHeight="13.2" x14ac:dyDescent="0.25"/>
  <cols>
    <col min="1" max="1" width="13.109375" customWidth="1"/>
    <col min="2" max="2" width="31"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601</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602</v>
      </c>
      <c r="B9" s="5" t="s">
        <v>603</v>
      </c>
      <c r="C9" s="25">
        <v>100</v>
      </c>
      <c r="D9" s="7"/>
      <c r="E9" s="10"/>
      <c r="F9" s="22">
        <v>100</v>
      </c>
      <c r="G9" s="7"/>
      <c r="H9" s="7"/>
      <c r="I9" s="7"/>
      <c r="J9" s="10">
        <v>47.74</v>
      </c>
      <c r="K9" s="10">
        <v>86.13</v>
      </c>
      <c r="L9" s="25"/>
    </row>
    <row r="10" spans="1:12" x14ac:dyDescent="0.25">
      <c r="A10" s="4" t="s">
        <v>604</v>
      </c>
      <c r="B10" s="5" t="s">
        <v>605</v>
      </c>
      <c r="C10" s="25">
        <v>130</v>
      </c>
      <c r="D10" s="10">
        <v>63.42</v>
      </c>
      <c r="E10" s="10">
        <v>95.13</v>
      </c>
      <c r="F10" s="22">
        <v>130</v>
      </c>
      <c r="G10" s="10">
        <v>126.84</v>
      </c>
      <c r="H10" s="10">
        <v>170.86</v>
      </c>
      <c r="I10" s="10">
        <v>112.84</v>
      </c>
      <c r="J10" s="10">
        <v>631.04</v>
      </c>
      <c r="K10" s="10">
        <v>76.44</v>
      </c>
      <c r="L10" s="25"/>
    </row>
    <row r="11" spans="1:12" x14ac:dyDescent="0.25">
      <c r="A11" s="4" t="s">
        <v>606</v>
      </c>
      <c r="B11" s="5" t="s">
        <v>607</v>
      </c>
      <c r="C11" s="25">
        <v>3500</v>
      </c>
      <c r="D11" s="10">
        <v>-905</v>
      </c>
      <c r="E11" s="10">
        <v>-1357.5</v>
      </c>
      <c r="F11" s="22">
        <v>2800</v>
      </c>
      <c r="G11" s="10">
        <v>3417.99</v>
      </c>
      <c r="H11" s="10">
        <v>300</v>
      </c>
      <c r="I11" s="10">
        <v>549.14</v>
      </c>
      <c r="J11" s="10">
        <v>1306.96</v>
      </c>
      <c r="K11" s="10">
        <v>1293.1400000000001</v>
      </c>
      <c r="L11" s="25" t="s">
        <v>608</v>
      </c>
    </row>
    <row r="12" spans="1:12" x14ac:dyDescent="0.25">
      <c r="A12" s="4" t="s">
        <v>609</v>
      </c>
      <c r="B12" s="5" t="s">
        <v>610</v>
      </c>
      <c r="C12" s="25"/>
      <c r="D12" s="7"/>
      <c r="E12" s="10"/>
      <c r="F12" s="22"/>
      <c r="G12" s="7"/>
      <c r="H12" s="7"/>
      <c r="I12" s="7"/>
      <c r="J12" s="10">
        <v>69.28</v>
      </c>
      <c r="K12" s="10">
        <v>307.48</v>
      </c>
      <c r="L12" s="25"/>
    </row>
    <row r="13" spans="1:12" x14ac:dyDescent="0.25">
      <c r="A13" s="4" t="s">
        <v>611</v>
      </c>
      <c r="B13" s="5" t="s">
        <v>612</v>
      </c>
      <c r="C13" s="25">
        <v>750</v>
      </c>
      <c r="D13" s="10">
        <v>911.63</v>
      </c>
      <c r="E13" s="10">
        <v>1367.4449999999999</v>
      </c>
      <c r="F13" s="22">
        <v>750</v>
      </c>
      <c r="G13" s="10">
        <v>62.28</v>
      </c>
      <c r="H13" s="7"/>
      <c r="I13" s="7"/>
      <c r="J13" s="7"/>
      <c r="K13" s="7"/>
      <c r="L13" s="25"/>
    </row>
    <row r="14" spans="1:12" x14ac:dyDescent="0.25">
      <c r="A14" s="4" t="s">
        <v>613</v>
      </c>
      <c r="B14" s="5" t="s">
        <v>614</v>
      </c>
      <c r="C14" s="25">
        <v>1700</v>
      </c>
      <c r="D14" s="10">
        <v>942.92</v>
      </c>
      <c r="E14" s="10">
        <v>1414.38</v>
      </c>
      <c r="F14" s="22">
        <v>1700</v>
      </c>
      <c r="G14" s="10">
        <v>1131.0999999999999</v>
      </c>
      <c r="H14" s="10">
        <v>1564.81</v>
      </c>
      <c r="I14" s="10">
        <v>1135</v>
      </c>
      <c r="J14" s="10">
        <v>776.1</v>
      </c>
      <c r="K14" s="10">
        <v>1611.12</v>
      </c>
      <c r="L14" s="25"/>
    </row>
    <row r="15" spans="1:12" x14ac:dyDescent="0.25">
      <c r="A15" s="4" t="s">
        <v>615</v>
      </c>
      <c r="B15" s="5" t="s">
        <v>616</v>
      </c>
      <c r="C15" s="25">
        <v>1000</v>
      </c>
      <c r="D15" s="10">
        <v>957.58</v>
      </c>
      <c r="E15" s="10">
        <v>1436.37</v>
      </c>
      <c r="F15" s="22">
        <v>500</v>
      </c>
      <c r="G15" s="7"/>
      <c r="H15" s="10">
        <v>561.61</v>
      </c>
      <c r="I15" s="10">
        <v>91.27</v>
      </c>
      <c r="J15" s="7"/>
      <c r="K15" s="10">
        <v>862.85</v>
      </c>
      <c r="L15" s="25" t="s">
        <v>617</v>
      </c>
    </row>
    <row r="16" spans="1:12" x14ac:dyDescent="0.25">
      <c r="A16" s="4" t="s">
        <v>618</v>
      </c>
      <c r="B16" s="5" t="s">
        <v>619</v>
      </c>
      <c r="C16" s="25">
        <v>750</v>
      </c>
      <c r="D16" s="10">
        <v>80</v>
      </c>
      <c r="E16" s="10">
        <v>120</v>
      </c>
      <c r="F16" s="22">
        <v>750</v>
      </c>
      <c r="G16" s="7"/>
      <c r="H16" s="7"/>
      <c r="I16" s="7"/>
      <c r="J16" s="7"/>
      <c r="K16" s="7"/>
      <c r="L16" s="25"/>
    </row>
    <row r="17" spans="1:12" x14ac:dyDescent="0.25">
      <c r="A17" s="4" t="s">
        <v>620</v>
      </c>
      <c r="B17" s="5" t="s">
        <v>621</v>
      </c>
      <c r="C17" s="25">
        <v>15500</v>
      </c>
      <c r="D17" s="10">
        <v>11541.61</v>
      </c>
      <c r="E17" s="10">
        <v>17312.415000000001</v>
      </c>
      <c r="F17" s="22">
        <v>15500</v>
      </c>
      <c r="G17" s="10">
        <v>12464.58</v>
      </c>
      <c r="H17" s="10">
        <v>10112.94</v>
      </c>
      <c r="I17" s="10">
        <v>10784.95</v>
      </c>
      <c r="J17" s="10">
        <v>9886.99</v>
      </c>
      <c r="K17" s="10">
        <v>5784.69</v>
      </c>
      <c r="L17" s="25"/>
    </row>
    <row r="18" spans="1:12" x14ac:dyDescent="0.25">
      <c r="A18" s="4" t="s">
        <v>622</v>
      </c>
      <c r="B18" s="5" t="s">
        <v>623</v>
      </c>
      <c r="C18" s="25">
        <v>1200</v>
      </c>
      <c r="D18" s="10">
        <v>852.44</v>
      </c>
      <c r="E18" s="10">
        <v>1278.6600000000001</v>
      </c>
      <c r="F18" s="22">
        <v>1200</v>
      </c>
      <c r="G18" s="10">
        <v>998.97</v>
      </c>
      <c r="H18" s="10">
        <v>768.38</v>
      </c>
      <c r="I18" s="10">
        <v>843.01</v>
      </c>
      <c r="J18" s="10">
        <v>718.04</v>
      </c>
      <c r="K18" s="10">
        <v>393.56</v>
      </c>
      <c r="L18" s="25"/>
    </row>
    <row r="19" spans="1:12" x14ac:dyDescent="0.25">
      <c r="A19" s="4" t="s">
        <v>624</v>
      </c>
      <c r="B19" s="5" t="s">
        <v>625</v>
      </c>
      <c r="C19" s="25"/>
      <c r="D19" s="7"/>
      <c r="E19" s="10"/>
      <c r="F19" s="22">
        <v>350</v>
      </c>
      <c r="G19" s="10">
        <v>1849.22</v>
      </c>
      <c r="H19" s="10">
        <v>1849.22</v>
      </c>
      <c r="I19" s="10">
        <v>1849.21</v>
      </c>
      <c r="J19" s="10">
        <v>1849.22</v>
      </c>
      <c r="K19" s="10">
        <v>1849.21</v>
      </c>
      <c r="L19" s="25"/>
    </row>
    <row r="20" spans="1:12" x14ac:dyDescent="0.25">
      <c r="A20" s="4"/>
      <c r="B20" s="5"/>
      <c r="C20" s="27"/>
      <c r="D20" s="11"/>
      <c r="E20" s="11"/>
      <c r="F20" s="23"/>
      <c r="G20" s="11"/>
      <c r="H20" s="11"/>
      <c r="I20" s="11"/>
      <c r="J20" s="11"/>
      <c r="K20" s="11"/>
      <c r="L20" s="11"/>
    </row>
    <row r="21" spans="1:12" x14ac:dyDescent="0.25">
      <c r="A21" s="4"/>
      <c r="B21" s="5" t="s">
        <v>54</v>
      </c>
      <c r="C21" s="25">
        <f>SUM(C9:C19)</f>
        <v>24630</v>
      </c>
      <c r="D21" s="10">
        <v>14444.6</v>
      </c>
      <c r="E21" s="10">
        <v>21666.9</v>
      </c>
      <c r="F21" s="22">
        <f>SUM(F9:F19)</f>
        <v>23780</v>
      </c>
      <c r="G21" s="10">
        <v>20050.98</v>
      </c>
      <c r="H21" s="10">
        <v>15327.82</v>
      </c>
      <c r="I21" s="10">
        <v>15365.42</v>
      </c>
      <c r="J21" s="10">
        <v>15285.37</v>
      </c>
      <c r="K21" s="10">
        <v>12264.62</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3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50"/>
  <sheetViews>
    <sheetView topLeftCell="A3" zoomScale="125" zoomScaleNormal="100" workbookViewId="0">
      <selection activeCell="C12" sqref="C12"/>
    </sheetView>
  </sheetViews>
  <sheetFormatPr defaultRowHeight="13.2" x14ac:dyDescent="0.25"/>
  <cols>
    <col min="1" max="1" width="13.109375" customWidth="1"/>
    <col min="2" max="2" width="34.332031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626</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627</v>
      </c>
      <c r="B9" s="5" t="s">
        <v>628</v>
      </c>
      <c r="C9" s="10">
        <v>100</v>
      </c>
      <c r="D9" s="10">
        <v>581.05999999999995</v>
      </c>
      <c r="E9" s="10">
        <v>871.59</v>
      </c>
      <c r="F9" s="10">
        <v>100</v>
      </c>
      <c r="G9" s="7"/>
      <c r="H9" s="7"/>
      <c r="I9" s="10">
        <v>684.29</v>
      </c>
      <c r="J9" s="7"/>
      <c r="K9" s="10">
        <v>11.4</v>
      </c>
      <c r="L9" s="7"/>
    </row>
    <row r="10" spans="1:12" x14ac:dyDescent="0.25">
      <c r="A10" s="4" t="s">
        <v>629</v>
      </c>
      <c r="B10" s="5" t="s">
        <v>630</v>
      </c>
      <c r="C10" s="10">
        <v>600</v>
      </c>
      <c r="D10" s="10">
        <v>247.1</v>
      </c>
      <c r="E10" s="10">
        <v>370.65</v>
      </c>
      <c r="F10" s="10">
        <v>600</v>
      </c>
      <c r="G10" s="10">
        <v>494.2</v>
      </c>
      <c r="H10" s="10">
        <v>543.9</v>
      </c>
      <c r="I10" s="10">
        <v>603.6</v>
      </c>
      <c r="J10" s="10">
        <v>603.6</v>
      </c>
      <c r="K10" s="10">
        <v>603.6</v>
      </c>
      <c r="L10" s="7"/>
    </row>
    <row r="11" spans="1:12" x14ac:dyDescent="0.25">
      <c r="A11" s="4" t="s">
        <v>631</v>
      </c>
      <c r="B11" s="5" t="s">
        <v>632</v>
      </c>
      <c r="C11" s="10">
        <v>250</v>
      </c>
      <c r="D11" s="7"/>
      <c r="E11" s="10"/>
      <c r="F11" s="10">
        <v>250</v>
      </c>
      <c r="G11" s="10">
        <v>250</v>
      </c>
      <c r="H11" s="10">
        <v>-250</v>
      </c>
      <c r="I11" s="10">
        <v>79.569999999999993</v>
      </c>
      <c r="J11" s="10">
        <v>36.97</v>
      </c>
      <c r="K11" s="10">
        <v>250</v>
      </c>
      <c r="L11" s="7"/>
    </row>
    <row r="12" spans="1:12" x14ac:dyDescent="0.25">
      <c r="A12" s="4" t="s">
        <v>633</v>
      </c>
      <c r="B12" s="5" t="s">
        <v>634</v>
      </c>
      <c r="C12" s="10">
        <v>3000</v>
      </c>
      <c r="D12" s="10">
        <v>239.56</v>
      </c>
      <c r="E12" s="10">
        <v>359.34</v>
      </c>
      <c r="F12" s="10">
        <v>3000</v>
      </c>
      <c r="G12" s="10">
        <v>2886.53</v>
      </c>
      <c r="H12" s="10">
        <v>477.7</v>
      </c>
      <c r="I12" s="10">
        <v>3477.72</v>
      </c>
      <c r="J12" s="10">
        <v>456.69</v>
      </c>
      <c r="K12" s="10">
        <v>3065.96</v>
      </c>
      <c r="L12" s="7"/>
    </row>
    <row r="13" spans="1:12" x14ac:dyDescent="0.25">
      <c r="A13" s="4" t="s">
        <v>635</v>
      </c>
      <c r="B13" s="5" t="s">
        <v>636</v>
      </c>
      <c r="C13" s="10">
        <v>750</v>
      </c>
      <c r="D13" s="10">
        <v>30</v>
      </c>
      <c r="E13" s="10">
        <v>45</v>
      </c>
      <c r="F13" s="10">
        <v>750</v>
      </c>
      <c r="G13" s="10">
        <v>634.80999999999995</v>
      </c>
      <c r="H13" s="10">
        <v>174.86</v>
      </c>
      <c r="I13" s="10">
        <v>380.45</v>
      </c>
      <c r="J13" s="10">
        <v>500</v>
      </c>
      <c r="K13" s="10">
        <v>265.44</v>
      </c>
      <c r="L13" s="7"/>
    </row>
    <row r="14" spans="1:12" x14ac:dyDescent="0.25">
      <c r="A14" s="4" t="s">
        <v>637</v>
      </c>
      <c r="B14" s="5" t="s">
        <v>638</v>
      </c>
      <c r="C14" s="10">
        <v>1700</v>
      </c>
      <c r="D14" s="10">
        <v>604.98</v>
      </c>
      <c r="E14" s="10">
        <v>907.47</v>
      </c>
      <c r="F14" s="10">
        <v>1700</v>
      </c>
      <c r="G14" s="10">
        <v>1788</v>
      </c>
      <c r="H14" s="10">
        <v>592.4</v>
      </c>
      <c r="I14" s="10">
        <v>2055.75</v>
      </c>
      <c r="J14" s="10">
        <v>1655.08</v>
      </c>
      <c r="K14" s="10">
        <v>1501.43</v>
      </c>
      <c r="L14" s="7"/>
    </row>
    <row r="15" spans="1:12" x14ac:dyDescent="0.25">
      <c r="A15" s="4" t="s">
        <v>639</v>
      </c>
      <c r="B15" s="5" t="s">
        <v>640</v>
      </c>
      <c r="C15" s="10">
        <v>300</v>
      </c>
      <c r="D15" s="7"/>
      <c r="E15" s="10"/>
      <c r="F15" s="10">
        <v>300</v>
      </c>
      <c r="G15" s="10">
        <v>293.13</v>
      </c>
      <c r="H15" s="7"/>
      <c r="I15" s="10">
        <v>14.11</v>
      </c>
      <c r="J15" s="7"/>
      <c r="K15" s="10">
        <v>31.76</v>
      </c>
      <c r="L15" s="7"/>
    </row>
    <row r="16" spans="1:12" x14ac:dyDescent="0.25">
      <c r="A16" s="4" t="s">
        <v>641</v>
      </c>
      <c r="B16" s="5" t="s">
        <v>642</v>
      </c>
      <c r="C16" s="10">
        <v>500</v>
      </c>
      <c r="D16" s="10">
        <v>527.97</v>
      </c>
      <c r="E16" s="10">
        <v>791.95500000000004</v>
      </c>
      <c r="F16" s="10">
        <v>500</v>
      </c>
      <c r="G16" s="10">
        <v>173.2</v>
      </c>
      <c r="H16" s="10">
        <v>23.89</v>
      </c>
      <c r="I16" s="10">
        <v>239.82</v>
      </c>
      <c r="J16" s="10">
        <v>228.08</v>
      </c>
      <c r="K16" s="10">
        <v>361.72</v>
      </c>
      <c r="L16" s="7"/>
    </row>
    <row r="17" spans="1:12" x14ac:dyDescent="0.25">
      <c r="A17" s="4" t="s">
        <v>643</v>
      </c>
      <c r="B17" s="5" t="s">
        <v>644</v>
      </c>
      <c r="C17" s="10">
        <f>F17*1.05</f>
        <v>16275</v>
      </c>
      <c r="D17" s="10">
        <v>11392.02</v>
      </c>
      <c r="E17" s="10">
        <v>17088.03</v>
      </c>
      <c r="F17" s="10">
        <v>15500</v>
      </c>
      <c r="G17" s="10">
        <v>12599.9</v>
      </c>
      <c r="H17" s="10">
        <v>8474.7999999999993</v>
      </c>
      <c r="I17" s="10">
        <v>9912.43</v>
      </c>
      <c r="J17" s="10">
        <v>7355.27</v>
      </c>
      <c r="K17" s="10">
        <v>5990.79</v>
      </c>
      <c r="L17" s="7"/>
    </row>
    <row r="18" spans="1:12" x14ac:dyDescent="0.25">
      <c r="A18" s="4" t="s">
        <v>645</v>
      </c>
      <c r="B18" s="5" t="s">
        <v>646</v>
      </c>
      <c r="C18" s="10">
        <f>F18*1.05</f>
        <v>1260</v>
      </c>
      <c r="D18" s="10">
        <v>830.42</v>
      </c>
      <c r="E18" s="10">
        <v>1245.6300000000001</v>
      </c>
      <c r="F18" s="10">
        <v>1200</v>
      </c>
      <c r="G18" s="10">
        <v>1128.8</v>
      </c>
      <c r="H18" s="10">
        <v>654.98</v>
      </c>
      <c r="I18" s="10">
        <v>745.94</v>
      </c>
      <c r="J18" s="10">
        <v>550.74</v>
      </c>
      <c r="K18" s="10">
        <v>406.78</v>
      </c>
      <c r="L18" s="7"/>
    </row>
    <row r="19" spans="1:12" x14ac:dyDescent="0.25">
      <c r="A19" s="4" t="s">
        <v>647</v>
      </c>
      <c r="B19" s="5" t="s">
        <v>648</v>
      </c>
      <c r="C19" s="10">
        <v>300</v>
      </c>
      <c r="D19" s="10">
        <v>202.64</v>
      </c>
      <c r="E19" s="10">
        <v>303.95999999999998</v>
      </c>
      <c r="F19" s="10">
        <v>300</v>
      </c>
      <c r="G19" s="10">
        <v>1636.81</v>
      </c>
      <c r="H19" s="10">
        <v>1636.81</v>
      </c>
      <c r="I19" s="10">
        <v>1636.82</v>
      </c>
      <c r="J19" s="10">
        <v>303.95999999999998</v>
      </c>
      <c r="K19" s="10">
        <v>985.16</v>
      </c>
      <c r="L19" s="7"/>
    </row>
    <row r="20" spans="1:12" x14ac:dyDescent="0.25">
      <c r="A20" s="4"/>
      <c r="B20" s="5"/>
      <c r="C20" s="11"/>
      <c r="D20" s="11"/>
      <c r="E20" s="11"/>
      <c r="F20" s="15"/>
      <c r="G20" s="11"/>
      <c r="H20" s="11"/>
      <c r="I20" s="11"/>
      <c r="J20" s="11"/>
      <c r="K20" s="11"/>
      <c r="L20" s="11"/>
    </row>
    <row r="21" spans="1:12" x14ac:dyDescent="0.25">
      <c r="A21" s="4"/>
      <c r="B21" s="5" t="s">
        <v>54</v>
      </c>
      <c r="C21" s="10">
        <f>SUM(C9:C20)</f>
        <v>25035</v>
      </c>
      <c r="D21" s="10">
        <v>14655.75</v>
      </c>
      <c r="E21" s="10">
        <v>21983.625</v>
      </c>
      <c r="F21" s="10">
        <v>24200</v>
      </c>
      <c r="G21" s="10">
        <v>21885.38</v>
      </c>
      <c r="H21" s="10">
        <v>12329.34</v>
      </c>
      <c r="I21" s="10">
        <v>19830.5</v>
      </c>
      <c r="J21" s="10">
        <v>11690.39</v>
      </c>
      <c r="K21" s="10">
        <v>13474.04</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6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L55"/>
  <sheetViews>
    <sheetView topLeftCell="A2" zoomScaleNormal="100" workbookViewId="0">
      <selection activeCell="A13" sqref="A13"/>
    </sheetView>
  </sheetViews>
  <sheetFormatPr defaultRowHeight="13.2" x14ac:dyDescent="0.25"/>
  <cols>
    <col min="1" max="1" width="13.109375" customWidth="1"/>
    <col min="2" max="2" width="32.332031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649</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650</v>
      </c>
      <c r="B9" s="5" t="s">
        <v>651</v>
      </c>
      <c r="C9" s="7"/>
      <c r="D9" s="10">
        <v>-76</v>
      </c>
      <c r="E9" s="10">
        <v>-114</v>
      </c>
      <c r="F9" s="10"/>
      <c r="G9" s="7"/>
      <c r="H9" s="7"/>
      <c r="I9" s="10"/>
      <c r="J9" s="7"/>
      <c r="K9" s="7"/>
      <c r="L9" s="7"/>
    </row>
    <row r="10" spans="1:12" x14ac:dyDescent="0.25">
      <c r="A10" s="4" t="s">
        <v>652</v>
      </c>
      <c r="B10" s="5" t="s">
        <v>653</v>
      </c>
      <c r="C10" s="7"/>
      <c r="D10" s="7"/>
      <c r="E10" s="10"/>
      <c r="F10" s="10"/>
      <c r="G10" s="10">
        <v>-2662.22</v>
      </c>
      <c r="H10" s="7"/>
      <c r="I10" s="10">
        <v>-4392.2299999999996</v>
      </c>
      <c r="J10" s="10">
        <v>-4800</v>
      </c>
      <c r="K10" s="10">
        <v>-8324.7999999999993</v>
      </c>
      <c r="L10" s="7"/>
    </row>
    <row r="11" spans="1:12" x14ac:dyDescent="0.25">
      <c r="A11" s="4" t="s">
        <v>654</v>
      </c>
      <c r="B11" s="5" t="s">
        <v>655</v>
      </c>
      <c r="C11" s="7"/>
      <c r="D11" s="7"/>
      <c r="E11" s="10"/>
      <c r="F11" s="10">
        <v>-2500</v>
      </c>
      <c r="G11" s="7"/>
      <c r="H11" s="10">
        <v>-4109.72</v>
      </c>
      <c r="I11" s="10">
        <v>-3265.32</v>
      </c>
      <c r="J11" s="10">
        <v>-1802.35</v>
      </c>
      <c r="K11" s="10">
        <v>-7801.85</v>
      </c>
      <c r="L11" s="7"/>
    </row>
    <row r="12" spans="1:12" x14ac:dyDescent="0.25">
      <c r="A12" s="4" t="s">
        <v>656</v>
      </c>
      <c r="B12" s="5" t="s">
        <v>657</v>
      </c>
      <c r="C12" s="10">
        <v>75</v>
      </c>
      <c r="D12" s="7"/>
      <c r="E12" s="10"/>
      <c r="F12" s="10">
        <v>50</v>
      </c>
      <c r="G12" s="7"/>
      <c r="H12" s="7"/>
      <c r="I12" s="10">
        <v>65.760000000000005</v>
      </c>
      <c r="J12" s="10">
        <v>147.58000000000001</v>
      </c>
      <c r="K12" s="10">
        <v>144.5</v>
      </c>
      <c r="L12" s="7" t="s">
        <v>658</v>
      </c>
    </row>
    <row r="13" spans="1:12" x14ac:dyDescent="0.25">
      <c r="A13" s="4" t="s">
        <v>659</v>
      </c>
      <c r="B13" s="5" t="s">
        <v>660</v>
      </c>
      <c r="C13" s="10">
        <v>150</v>
      </c>
      <c r="D13" s="10">
        <v>66.010000000000005</v>
      </c>
      <c r="E13" s="10">
        <v>99.015000000000001</v>
      </c>
      <c r="F13" s="10">
        <v>120</v>
      </c>
      <c r="G13" s="10">
        <v>132.02000000000001</v>
      </c>
      <c r="H13" s="10">
        <v>160.33000000000001</v>
      </c>
      <c r="I13" s="10">
        <v>116.14</v>
      </c>
      <c r="J13" s="10">
        <v>131.04</v>
      </c>
      <c r="K13" s="10">
        <v>123.64</v>
      </c>
      <c r="L13" s="7"/>
    </row>
    <row r="14" spans="1:12" x14ac:dyDescent="0.25">
      <c r="A14" s="4" t="s">
        <v>661</v>
      </c>
      <c r="B14" s="5" t="s">
        <v>662</v>
      </c>
      <c r="C14" s="10"/>
      <c r="D14" s="10">
        <v>200</v>
      </c>
      <c r="E14" s="10">
        <v>300</v>
      </c>
      <c r="F14" s="10"/>
      <c r="G14" s="7"/>
      <c r="H14" s="7"/>
      <c r="I14" s="7"/>
      <c r="J14" s="7"/>
      <c r="K14" s="7"/>
      <c r="L14" s="7"/>
    </row>
    <row r="15" spans="1:12" x14ac:dyDescent="0.25">
      <c r="A15" s="4" t="s">
        <v>663</v>
      </c>
      <c r="B15" s="5" t="s">
        <v>664</v>
      </c>
      <c r="C15" s="10">
        <v>450</v>
      </c>
      <c r="D15" s="7"/>
      <c r="E15" s="10"/>
      <c r="F15" s="10">
        <v>450</v>
      </c>
      <c r="G15" s="10">
        <v>200.15</v>
      </c>
      <c r="H15" s="10">
        <v>560</v>
      </c>
      <c r="I15" s="10">
        <v>2400.7600000000002</v>
      </c>
      <c r="J15" s="10">
        <v>614</v>
      </c>
      <c r="K15" s="10">
        <v>10584.67</v>
      </c>
      <c r="L15" s="7"/>
    </row>
    <row r="16" spans="1:12" x14ac:dyDescent="0.25">
      <c r="A16" s="4" t="s">
        <v>665</v>
      </c>
      <c r="B16" s="5" t="s">
        <v>666</v>
      </c>
      <c r="C16" s="10">
        <v>750</v>
      </c>
      <c r="D16" s="7"/>
      <c r="E16" s="10"/>
      <c r="F16" s="10">
        <v>750</v>
      </c>
      <c r="G16" s="7"/>
      <c r="H16" s="7"/>
      <c r="I16" s="10">
        <v>699.86</v>
      </c>
      <c r="J16" s="10">
        <v>1151.03</v>
      </c>
      <c r="K16" s="10">
        <v>45.8</v>
      </c>
      <c r="L16" s="7"/>
    </row>
    <row r="17" spans="1:12" x14ac:dyDescent="0.25">
      <c r="A17" s="4" t="s">
        <v>667</v>
      </c>
      <c r="B17" s="5" t="s">
        <v>668</v>
      </c>
      <c r="C17" s="10">
        <v>1000</v>
      </c>
      <c r="D17" s="10">
        <v>502.25</v>
      </c>
      <c r="E17" s="10">
        <v>753.375</v>
      </c>
      <c r="F17" s="10">
        <v>1000</v>
      </c>
      <c r="G17" s="10">
        <v>985</v>
      </c>
      <c r="H17" s="10">
        <v>483.99</v>
      </c>
      <c r="I17" s="10">
        <v>2010.81</v>
      </c>
      <c r="J17" s="10">
        <v>1643.59</v>
      </c>
      <c r="K17" s="10">
        <v>2033.91</v>
      </c>
      <c r="L17" s="7"/>
    </row>
    <row r="18" spans="1:12" x14ac:dyDescent="0.25">
      <c r="A18" s="4" t="s">
        <v>669</v>
      </c>
      <c r="B18" s="5" t="s">
        <v>670</v>
      </c>
      <c r="C18" s="10">
        <v>750</v>
      </c>
      <c r="D18" s="10">
        <v>769.7</v>
      </c>
      <c r="E18" s="10">
        <v>1154.55</v>
      </c>
      <c r="F18" s="10">
        <v>750</v>
      </c>
      <c r="G18" s="10">
        <v>2734.22</v>
      </c>
      <c r="H18" s="10">
        <v>158.19999999999999</v>
      </c>
      <c r="I18" s="7"/>
      <c r="J18" s="10">
        <v>1527.65</v>
      </c>
      <c r="K18" s="10">
        <v>1034.5</v>
      </c>
      <c r="L18" s="7"/>
    </row>
    <row r="19" spans="1:12" x14ac:dyDescent="0.25">
      <c r="A19" s="4" t="s">
        <v>671</v>
      </c>
      <c r="B19" s="5" t="s">
        <v>672</v>
      </c>
      <c r="C19" s="10">
        <v>3000</v>
      </c>
      <c r="D19" s="10">
        <v>2010.61</v>
      </c>
      <c r="E19" s="10">
        <v>3015.915</v>
      </c>
      <c r="F19" s="10">
        <v>2500</v>
      </c>
      <c r="G19" s="10">
        <v>1600</v>
      </c>
      <c r="H19" s="10">
        <v>2253.7800000000002</v>
      </c>
      <c r="I19" s="10">
        <v>5887.25</v>
      </c>
      <c r="J19" s="10">
        <v>4935.2299999999996</v>
      </c>
      <c r="K19" s="10">
        <v>11105.57</v>
      </c>
      <c r="L19" s="7" t="s">
        <v>673</v>
      </c>
    </row>
    <row r="20" spans="1:12" x14ac:dyDescent="0.25">
      <c r="A20" s="4" t="s">
        <v>674</v>
      </c>
      <c r="B20" s="5" t="s">
        <v>675</v>
      </c>
      <c r="C20" s="10">
        <v>500</v>
      </c>
      <c r="D20" s="7"/>
      <c r="E20" s="10"/>
      <c r="F20" s="10">
        <v>500</v>
      </c>
      <c r="G20" s="10">
        <v>450</v>
      </c>
      <c r="H20" s="10">
        <v>238.3</v>
      </c>
      <c r="I20" s="10">
        <v>2121.71</v>
      </c>
      <c r="J20" s="10">
        <v>2472.83</v>
      </c>
      <c r="K20" s="10">
        <v>1314.84</v>
      </c>
      <c r="L20" s="7" t="s">
        <v>676</v>
      </c>
    </row>
    <row r="21" spans="1:12" x14ac:dyDescent="0.25">
      <c r="A21" s="4" t="s">
        <v>677</v>
      </c>
      <c r="B21" s="5" t="s">
        <v>678</v>
      </c>
      <c r="C21" s="10"/>
      <c r="D21" s="7"/>
      <c r="E21" s="10"/>
      <c r="F21" s="10"/>
      <c r="G21" s="7"/>
      <c r="H21" s="7"/>
      <c r="I21" s="10">
        <v>5498.33</v>
      </c>
      <c r="J21" s="10">
        <v>5688.67</v>
      </c>
      <c r="K21" s="7"/>
      <c r="L21" s="7"/>
    </row>
    <row r="22" spans="1:12" x14ac:dyDescent="0.25">
      <c r="A22" s="4" t="s">
        <v>679</v>
      </c>
      <c r="B22" s="5" t="s">
        <v>680</v>
      </c>
      <c r="C22" s="10">
        <f>F22*1.05</f>
        <v>10290</v>
      </c>
      <c r="D22" s="10">
        <v>7412.52</v>
      </c>
      <c r="E22" s="10">
        <v>11118.78</v>
      </c>
      <c r="F22" s="10">
        <v>9800</v>
      </c>
      <c r="G22" s="10">
        <v>9686.6299999999992</v>
      </c>
      <c r="H22" s="10">
        <v>8875.65</v>
      </c>
      <c r="I22" s="10">
        <v>8074.95</v>
      </c>
      <c r="J22" s="10">
        <v>8118.91</v>
      </c>
      <c r="K22" s="10">
        <v>9666.9</v>
      </c>
      <c r="L22" s="7"/>
    </row>
    <row r="23" spans="1:12" x14ac:dyDescent="0.25">
      <c r="A23" s="4" t="s">
        <v>681</v>
      </c>
      <c r="B23" s="5" t="s">
        <v>682</v>
      </c>
      <c r="C23" s="10">
        <f>F23*1.05</f>
        <v>808.5</v>
      </c>
      <c r="D23" s="10">
        <v>574.05999999999995</v>
      </c>
      <c r="E23" s="10">
        <v>861.09</v>
      </c>
      <c r="F23" s="10">
        <v>770</v>
      </c>
      <c r="G23" s="10">
        <v>691.54</v>
      </c>
      <c r="H23" s="10">
        <v>653.1</v>
      </c>
      <c r="I23" s="10">
        <v>600.79</v>
      </c>
      <c r="J23" s="10">
        <v>625.39</v>
      </c>
      <c r="K23" s="10">
        <v>783.29</v>
      </c>
      <c r="L23" s="7"/>
    </row>
    <row r="24" spans="1:12" x14ac:dyDescent="0.25">
      <c r="A24" s="4" t="s">
        <v>683</v>
      </c>
      <c r="B24" s="5" t="s">
        <v>684</v>
      </c>
      <c r="C24" s="7"/>
      <c r="D24" s="7"/>
      <c r="E24" s="10"/>
      <c r="F24" s="10"/>
      <c r="G24" s="10">
        <v>70.98</v>
      </c>
      <c r="H24" s="7"/>
      <c r="I24" s="7"/>
      <c r="J24" s="7"/>
      <c r="K24" s="7"/>
      <c r="L24" s="7"/>
    </row>
    <row r="25" spans="1:12" x14ac:dyDescent="0.25">
      <c r="A25" s="4"/>
      <c r="B25" s="5"/>
      <c r="C25" s="11"/>
      <c r="D25" s="11"/>
      <c r="E25" s="11"/>
      <c r="F25" s="15"/>
      <c r="G25" s="11"/>
      <c r="H25" s="11"/>
      <c r="I25" s="11"/>
      <c r="J25" s="11"/>
      <c r="K25" s="11"/>
      <c r="L25" s="11"/>
    </row>
    <row r="26" spans="1:12" x14ac:dyDescent="0.25">
      <c r="A26" s="4"/>
      <c r="B26" s="5" t="s">
        <v>54</v>
      </c>
      <c r="C26" s="7">
        <f>SUM(C9:C24)</f>
        <v>17773.5</v>
      </c>
      <c r="D26" s="10">
        <v>11459.15</v>
      </c>
      <c r="E26" s="10">
        <v>17188.724999999999</v>
      </c>
      <c r="F26" s="10">
        <f>SUM(F9:F24)</f>
        <v>14190</v>
      </c>
      <c r="G26" s="10">
        <v>13888.32</v>
      </c>
      <c r="H26" s="10">
        <v>9273.6299999999992</v>
      </c>
      <c r="I26" s="10">
        <v>17793.810000000001</v>
      </c>
      <c r="J26" s="10">
        <v>17363.57</v>
      </c>
      <c r="K26" s="10">
        <v>20725.88</v>
      </c>
      <c r="L26" s="7"/>
    </row>
    <row r="27" spans="1:12" x14ac:dyDescent="0.25">
      <c r="A27" s="8"/>
      <c r="B27" s="8"/>
      <c r="C27" s="9"/>
      <c r="D27" s="9"/>
      <c r="E27" s="9"/>
      <c r="F27" s="9"/>
      <c r="G27" s="9"/>
      <c r="H27" s="9"/>
      <c r="I27" s="9"/>
      <c r="J27" s="9"/>
      <c r="K27" s="9"/>
      <c r="L27" s="9"/>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sheetData>
  <mergeCells count="4">
    <mergeCell ref="A1:L1"/>
    <mergeCell ref="A2:L2"/>
    <mergeCell ref="A3:L3"/>
    <mergeCell ref="A8:L8"/>
  </mergeCells>
  <pageMargins left="0.75" right="0.75" top="0.75" bottom="0.75" header="0.03" footer="0.03"/>
  <pageSetup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L47"/>
  <sheetViews>
    <sheetView zoomScaleNormal="100" workbookViewId="0">
      <selection activeCell="I39" sqref="I39"/>
    </sheetView>
  </sheetViews>
  <sheetFormatPr defaultRowHeight="13.2" x14ac:dyDescent="0.25"/>
  <cols>
    <col min="1" max="1" width="13.109375" customWidth="1"/>
    <col min="2" max="2" width="25.109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685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686</v>
      </c>
      <c r="B9" s="5" t="s">
        <v>687</v>
      </c>
      <c r="C9" s="7"/>
      <c r="D9" s="7"/>
      <c r="E9" s="10"/>
      <c r="F9" s="7"/>
      <c r="G9" s="7"/>
      <c r="H9" s="10">
        <v>-12435</v>
      </c>
      <c r="I9" s="10">
        <v>-14439.5</v>
      </c>
      <c r="J9" s="10">
        <v>-23349.23</v>
      </c>
      <c r="K9" s="10">
        <v>-23851.279999999999</v>
      </c>
      <c r="L9" s="7"/>
    </row>
    <row r="10" spans="1:12" x14ac:dyDescent="0.25">
      <c r="A10" s="4" t="s">
        <v>688</v>
      </c>
      <c r="B10" s="5" t="s">
        <v>689</v>
      </c>
      <c r="C10" s="7"/>
      <c r="D10" s="7"/>
      <c r="E10" s="10"/>
      <c r="F10" s="7"/>
      <c r="G10" s="7"/>
      <c r="H10" s="10">
        <v>-3980.45</v>
      </c>
      <c r="I10" s="10">
        <v>-8539.2000000000007</v>
      </c>
      <c r="J10" s="10">
        <v>-1316.4</v>
      </c>
      <c r="K10" s="10">
        <v>-1007.25</v>
      </c>
      <c r="L10" s="7"/>
    </row>
    <row r="11" spans="1:12" x14ac:dyDescent="0.25">
      <c r="A11" s="4" t="s">
        <v>690</v>
      </c>
      <c r="B11" s="5" t="s">
        <v>691</v>
      </c>
      <c r="C11" s="7"/>
      <c r="D11" s="7"/>
      <c r="E11" s="10"/>
      <c r="F11" s="7"/>
      <c r="G11" s="10"/>
      <c r="H11" s="10">
        <v>170.86</v>
      </c>
      <c r="I11" s="10">
        <v>112.84</v>
      </c>
      <c r="J11" s="10">
        <v>131.04</v>
      </c>
      <c r="K11" s="10">
        <v>133.09</v>
      </c>
      <c r="L11" s="7"/>
    </row>
    <row r="12" spans="1:12" x14ac:dyDescent="0.25">
      <c r="A12" s="4" t="s">
        <v>692</v>
      </c>
      <c r="B12" s="5" t="s">
        <v>693</v>
      </c>
      <c r="C12" s="7"/>
      <c r="D12" s="7"/>
      <c r="E12" s="10"/>
      <c r="F12" s="7"/>
      <c r="G12" s="7"/>
      <c r="H12" s="7"/>
      <c r="I12" s="7"/>
      <c r="J12" s="7"/>
      <c r="K12" s="10">
        <v>1.1100000000000001</v>
      </c>
      <c r="L12" s="7"/>
    </row>
    <row r="13" spans="1:12" x14ac:dyDescent="0.25">
      <c r="A13" s="4" t="s">
        <v>694</v>
      </c>
      <c r="B13" s="5" t="s">
        <v>695</v>
      </c>
      <c r="C13" s="7"/>
      <c r="D13" s="7"/>
      <c r="E13" s="10"/>
      <c r="F13" s="7"/>
      <c r="G13" s="10">
        <v>-57.81</v>
      </c>
      <c r="H13" s="10">
        <v>32056.84</v>
      </c>
      <c r="I13" s="10">
        <v>44137.67</v>
      </c>
      <c r="J13" s="10">
        <v>35834.879999999997</v>
      </c>
      <c r="K13" s="10">
        <v>35817.660000000003</v>
      </c>
      <c r="L13" s="7"/>
    </row>
    <row r="14" spans="1:12" x14ac:dyDescent="0.25">
      <c r="A14" s="4" t="s">
        <v>696</v>
      </c>
      <c r="B14" s="5" t="s">
        <v>697</v>
      </c>
      <c r="C14" s="7"/>
      <c r="D14" s="7"/>
      <c r="E14" s="10"/>
      <c r="F14" s="7"/>
      <c r="G14" s="7"/>
      <c r="H14" s="10">
        <v>1839.23</v>
      </c>
      <c r="I14" s="10">
        <v>5671.32</v>
      </c>
      <c r="J14" s="10">
        <v>4517.8900000000003</v>
      </c>
      <c r="K14" s="10">
        <v>4448.66</v>
      </c>
      <c r="L14" s="7"/>
    </row>
    <row r="15" spans="1:12" x14ac:dyDescent="0.25">
      <c r="A15" s="4" t="s">
        <v>698</v>
      </c>
      <c r="B15" s="5" t="s">
        <v>699</v>
      </c>
      <c r="C15" s="7"/>
      <c r="D15" s="7"/>
      <c r="E15" s="10"/>
      <c r="F15" s="7"/>
      <c r="G15" s="7"/>
      <c r="H15" s="10">
        <v>156.08000000000001</v>
      </c>
      <c r="I15" s="10">
        <v>404.21</v>
      </c>
      <c r="J15" s="10">
        <v>314.58</v>
      </c>
      <c r="K15" s="10">
        <v>342.52</v>
      </c>
      <c r="L15" s="7"/>
    </row>
    <row r="16" spans="1:12" x14ac:dyDescent="0.25">
      <c r="A16" s="4" t="s">
        <v>700</v>
      </c>
      <c r="B16" s="5" t="s">
        <v>701</v>
      </c>
      <c r="C16" s="7"/>
      <c r="D16" s="7"/>
      <c r="E16" s="10"/>
      <c r="F16" s="7"/>
      <c r="G16" s="7"/>
      <c r="H16" s="10">
        <v>325.63</v>
      </c>
      <c r="I16" s="10">
        <v>279.27</v>
      </c>
      <c r="J16" s="10">
        <v>1416.45</v>
      </c>
      <c r="K16" s="10">
        <v>47.83</v>
      </c>
      <c r="L16" s="7"/>
    </row>
    <row r="17" spans="1:12" x14ac:dyDescent="0.25">
      <c r="A17" s="4"/>
      <c r="B17" s="5"/>
      <c r="C17" s="11"/>
      <c r="D17" s="11"/>
      <c r="E17" s="11"/>
      <c r="F17" s="11"/>
      <c r="G17" s="11"/>
      <c r="H17" s="11"/>
      <c r="I17" s="11"/>
      <c r="J17" s="11"/>
      <c r="K17" s="11"/>
      <c r="L17" s="11"/>
    </row>
    <row r="18" spans="1:12" x14ac:dyDescent="0.25">
      <c r="A18" s="4"/>
      <c r="B18" s="5" t="s">
        <v>54</v>
      </c>
      <c r="C18" s="7"/>
      <c r="D18" s="7"/>
      <c r="E18" s="10"/>
      <c r="F18" s="7"/>
      <c r="G18" s="10">
        <v>-57.81</v>
      </c>
      <c r="H18" s="10">
        <v>18133.189999999999</v>
      </c>
      <c r="I18" s="10">
        <v>27626.61</v>
      </c>
      <c r="J18" s="10">
        <v>17549.21</v>
      </c>
      <c r="K18" s="10">
        <v>15932.34</v>
      </c>
      <c r="L18" s="7"/>
    </row>
    <row r="19" spans="1:12" x14ac:dyDescent="0.25">
      <c r="A19" s="8"/>
      <c r="B19" s="8"/>
      <c r="C19" s="9"/>
      <c r="D19" s="9"/>
      <c r="E19" s="9"/>
      <c r="F19" s="9"/>
      <c r="G19" s="9"/>
      <c r="H19" s="9"/>
      <c r="I19" s="9"/>
      <c r="J19" s="9"/>
      <c r="K19" s="9"/>
      <c r="L19" s="9"/>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sheetData>
  <mergeCells count="4">
    <mergeCell ref="A1:L1"/>
    <mergeCell ref="A2:L2"/>
    <mergeCell ref="A3:L3"/>
    <mergeCell ref="A8:L8"/>
  </mergeCells>
  <pageMargins left="0.75" right="0.75" top="0.75" bottom="0.75" header="0.03" footer="0.03"/>
  <pageSetup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L49"/>
  <sheetViews>
    <sheetView zoomScaleNormal="100" workbookViewId="0">
      <selection activeCell="I39" sqref="I39"/>
    </sheetView>
  </sheetViews>
  <sheetFormatPr defaultRowHeight="13.2" x14ac:dyDescent="0.25"/>
  <cols>
    <col min="1" max="1" width="13.109375" customWidth="1"/>
    <col min="2" max="2" width="32"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702</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703</v>
      </c>
      <c r="B9" s="5" t="s">
        <v>704</v>
      </c>
      <c r="C9" s="7"/>
      <c r="D9" s="7"/>
      <c r="E9" s="10"/>
      <c r="F9" s="7"/>
      <c r="G9" s="7"/>
      <c r="H9" s="10">
        <v>-22486.34</v>
      </c>
      <c r="I9" s="10">
        <v>-47447.5</v>
      </c>
      <c r="J9" s="10">
        <v>-54240.2</v>
      </c>
      <c r="K9" s="10">
        <v>-67686.05</v>
      </c>
      <c r="L9" s="7"/>
    </row>
    <row r="10" spans="1:12" x14ac:dyDescent="0.25">
      <c r="A10" s="4" t="s">
        <v>705</v>
      </c>
      <c r="B10" s="5" t="s">
        <v>706</v>
      </c>
      <c r="C10" s="7"/>
      <c r="D10" s="7"/>
      <c r="E10" s="10"/>
      <c r="F10" s="7"/>
      <c r="G10" s="7"/>
      <c r="H10" s="7"/>
      <c r="I10" s="7"/>
      <c r="J10" s="7"/>
      <c r="K10" s="10">
        <v>-1092.3499999999999</v>
      </c>
      <c r="L10" s="7"/>
    </row>
    <row r="11" spans="1:12" x14ac:dyDescent="0.25">
      <c r="A11" s="4" t="s">
        <v>707</v>
      </c>
      <c r="B11" s="5" t="s">
        <v>708</v>
      </c>
      <c r="C11" s="7"/>
      <c r="D11" s="7"/>
      <c r="E11" s="10"/>
      <c r="F11" s="7"/>
      <c r="G11" s="10"/>
      <c r="H11" s="10">
        <v>160.33000000000001</v>
      </c>
      <c r="I11" s="10">
        <v>116.14</v>
      </c>
      <c r="J11" s="10">
        <v>131.04</v>
      </c>
      <c r="K11" s="10">
        <v>123.59</v>
      </c>
      <c r="L11" s="7"/>
    </row>
    <row r="12" spans="1:12" x14ac:dyDescent="0.25">
      <c r="A12" s="4" t="s">
        <v>709</v>
      </c>
      <c r="B12" s="5" t="s">
        <v>710</v>
      </c>
      <c r="C12" s="7"/>
      <c r="D12" s="7"/>
      <c r="E12" s="10"/>
      <c r="F12" s="7"/>
      <c r="G12" s="7"/>
      <c r="H12" s="7"/>
      <c r="I12" s="7"/>
      <c r="J12" s="7"/>
      <c r="K12" s="10">
        <v>1.95</v>
      </c>
      <c r="L12" s="7"/>
    </row>
    <row r="13" spans="1:12" x14ac:dyDescent="0.25">
      <c r="A13" s="4" t="s">
        <v>711</v>
      </c>
      <c r="B13" s="5" t="s">
        <v>712</v>
      </c>
      <c r="C13" s="7"/>
      <c r="D13" s="7"/>
      <c r="E13" s="10"/>
      <c r="F13" s="7"/>
      <c r="G13" s="7"/>
      <c r="H13" s="10">
        <v>4096.01</v>
      </c>
      <c r="I13" s="10">
        <v>11531.16</v>
      </c>
      <c r="J13" s="10">
        <v>13879.09</v>
      </c>
      <c r="K13" s="10">
        <v>14566.66</v>
      </c>
      <c r="L13" s="7"/>
    </row>
    <row r="14" spans="1:12" x14ac:dyDescent="0.25">
      <c r="A14" s="4" t="s">
        <v>713</v>
      </c>
      <c r="B14" s="5" t="s">
        <v>714</v>
      </c>
      <c r="C14" s="7"/>
      <c r="D14" s="7"/>
      <c r="E14" s="10"/>
      <c r="F14" s="7"/>
      <c r="G14" s="7"/>
      <c r="H14" s="7"/>
      <c r="I14" s="7"/>
      <c r="J14" s="7"/>
      <c r="K14" s="10">
        <v>1433.92</v>
      </c>
      <c r="L14" s="7"/>
    </row>
    <row r="15" spans="1:12" x14ac:dyDescent="0.25">
      <c r="A15" s="4" t="s">
        <v>715</v>
      </c>
      <c r="B15" s="5" t="s">
        <v>716</v>
      </c>
      <c r="C15" s="7"/>
      <c r="D15" s="7"/>
      <c r="E15" s="10"/>
      <c r="F15" s="7"/>
      <c r="G15" s="7"/>
      <c r="H15" s="10">
        <v>140</v>
      </c>
      <c r="I15" s="10">
        <v>203.41</v>
      </c>
      <c r="J15" s="7"/>
      <c r="K15" s="7"/>
      <c r="L15" s="7"/>
    </row>
    <row r="16" spans="1:12" x14ac:dyDescent="0.25">
      <c r="A16" s="4" t="s">
        <v>717</v>
      </c>
      <c r="B16" s="5" t="s">
        <v>718</v>
      </c>
      <c r="C16" s="7"/>
      <c r="D16" s="7"/>
      <c r="E16" s="10"/>
      <c r="F16" s="7"/>
      <c r="G16" s="7"/>
      <c r="H16" s="10">
        <v>20637.46</v>
      </c>
      <c r="I16" s="10">
        <v>35922.9</v>
      </c>
      <c r="J16" s="10">
        <v>44240.2</v>
      </c>
      <c r="K16" s="10">
        <v>55386.05</v>
      </c>
      <c r="L16" s="7"/>
    </row>
    <row r="17" spans="1:12" x14ac:dyDescent="0.25">
      <c r="A17" s="4" t="s">
        <v>719</v>
      </c>
      <c r="B17" s="5" t="s">
        <v>720</v>
      </c>
      <c r="C17" s="7"/>
      <c r="D17" s="7"/>
      <c r="E17" s="10"/>
      <c r="F17" s="7"/>
      <c r="G17" s="7"/>
      <c r="H17" s="10">
        <v>6908.58</v>
      </c>
      <c r="I17" s="10">
        <v>6726.48</v>
      </c>
      <c r="J17" s="10">
        <v>5220.6899999999996</v>
      </c>
      <c r="K17" s="10">
        <v>6581.93</v>
      </c>
      <c r="L17" s="7"/>
    </row>
    <row r="18" spans="1:12" x14ac:dyDescent="0.25">
      <c r="A18" s="4" t="s">
        <v>721</v>
      </c>
      <c r="B18" s="5" t="s">
        <v>722</v>
      </c>
      <c r="C18" s="7"/>
      <c r="D18" s="7"/>
      <c r="E18" s="10"/>
      <c r="F18" s="7"/>
      <c r="G18" s="7"/>
      <c r="H18" s="10">
        <v>580.11</v>
      </c>
      <c r="I18" s="10">
        <v>570.54999999999995</v>
      </c>
      <c r="J18" s="10">
        <v>396.29</v>
      </c>
      <c r="K18" s="10">
        <v>561.61</v>
      </c>
      <c r="L18" s="7"/>
    </row>
    <row r="19" spans="1:12" x14ac:dyDescent="0.25">
      <c r="A19" s="4"/>
      <c r="B19" s="5"/>
      <c r="C19" s="11"/>
      <c r="D19" s="11"/>
      <c r="E19" s="11"/>
      <c r="F19" s="11"/>
      <c r="G19" s="11"/>
      <c r="H19" s="11"/>
      <c r="I19" s="11"/>
      <c r="J19" s="11"/>
      <c r="K19" s="11"/>
      <c r="L19" s="11"/>
    </row>
    <row r="20" spans="1:12" x14ac:dyDescent="0.25">
      <c r="A20" s="4"/>
      <c r="B20" s="5" t="s">
        <v>54</v>
      </c>
      <c r="C20" s="7"/>
      <c r="D20" s="7"/>
      <c r="E20" s="10"/>
      <c r="F20" s="7"/>
      <c r="G20" s="10"/>
      <c r="H20" s="10">
        <v>10036.15</v>
      </c>
      <c r="I20" s="10">
        <v>7623.14</v>
      </c>
      <c r="J20" s="10">
        <v>9627.11</v>
      </c>
      <c r="K20" s="10">
        <v>9877.31</v>
      </c>
      <c r="L20" s="7"/>
    </row>
    <row r="21" spans="1:12" x14ac:dyDescent="0.25">
      <c r="A21" s="8"/>
      <c r="B21" s="8"/>
      <c r="C21" s="9"/>
      <c r="D21" s="9"/>
      <c r="E21" s="9"/>
      <c r="F21" s="9"/>
      <c r="G21" s="9"/>
      <c r="H21" s="9"/>
      <c r="I21" s="9"/>
      <c r="J21" s="9"/>
      <c r="K21" s="9"/>
      <c r="L21" s="9"/>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sheetData>
  <mergeCells count="4">
    <mergeCell ref="A1:L1"/>
    <mergeCell ref="A2:L2"/>
    <mergeCell ref="A3:L3"/>
    <mergeCell ref="A8:L8"/>
  </mergeCells>
  <pageMargins left="0.75" right="0.75" top="0.75" bottom="0.75" header="0.03" footer="0.03"/>
  <pageSetup scale="6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49"/>
  <sheetViews>
    <sheetView zoomScaleNormal="100" workbookViewId="0">
      <selection activeCell="I39" sqref="I39"/>
    </sheetView>
  </sheetViews>
  <sheetFormatPr defaultRowHeight="13.2" x14ac:dyDescent="0.25"/>
  <cols>
    <col min="1" max="1" width="13.109375" customWidth="1"/>
    <col min="2" max="2" width="31.109375" bestFit="1"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723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724</v>
      </c>
      <c r="B9" s="5" t="s">
        <v>725</v>
      </c>
      <c r="C9" s="7"/>
      <c r="D9" s="7"/>
      <c r="E9" s="10"/>
      <c r="F9" s="7"/>
      <c r="G9" s="7"/>
      <c r="H9" s="10">
        <v>-29130</v>
      </c>
      <c r="I9" s="10">
        <v>-35339.49</v>
      </c>
      <c r="J9" s="10">
        <v>-35757.599999999999</v>
      </c>
      <c r="K9" s="10">
        <v>-35946.25</v>
      </c>
      <c r="L9" s="7"/>
    </row>
    <row r="10" spans="1:12" x14ac:dyDescent="0.25">
      <c r="A10" s="4" t="s">
        <v>726</v>
      </c>
      <c r="B10" s="5" t="s">
        <v>727</v>
      </c>
      <c r="C10" s="7"/>
      <c r="D10" s="7"/>
      <c r="E10" s="10"/>
      <c r="F10" s="7"/>
      <c r="G10" s="7"/>
      <c r="H10" s="10">
        <v>-4761.25</v>
      </c>
      <c r="I10" s="10">
        <v>-6541.2</v>
      </c>
      <c r="J10" s="10">
        <v>-7232.45</v>
      </c>
      <c r="K10" s="10">
        <v>-4263</v>
      </c>
      <c r="L10" s="7"/>
    </row>
    <row r="11" spans="1:12" x14ac:dyDescent="0.25">
      <c r="A11" s="4" t="s">
        <v>728</v>
      </c>
      <c r="B11" s="5" t="s">
        <v>729</v>
      </c>
      <c r="C11" s="7"/>
      <c r="D11" s="7"/>
      <c r="E11" s="10"/>
      <c r="F11" s="7"/>
      <c r="G11" s="7"/>
      <c r="H11" s="7"/>
      <c r="I11" s="10">
        <v>21.84</v>
      </c>
      <c r="J11" s="10">
        <v>131.04</v>
      </c>
      <c r="K11" s="10">
        <v>123.64</v>
      </c>
      <c r="L11" s="7"/>
    </row>
    <row r="12" spans="1:12" x14ac:dyDescent="0.25">
      <c r="A12" s="4" t="s">
        <v>730</v>
      </c>
      <c r="B12" s="5" t="s">
        <v>731</v>
      </c>
      <c r="C12" s="7"/>
      <c r="D12" s="7"/>
      <c r="E12" s="10"/>
      <c r="F12" s="7"/>
      <c r="G12" s="7"/>
      <c r="H12" s="10">
        <v>40636.06</v>
      </c>
      <c r="I12" s="10">
        <v>50197.07</v>
      </c>
      <c r="J12" s="10">
        <v>44499.11</v>
      </c>
      <c r="K12" s="10">
        <v>49786.12</v>
      </c>
      <c r="L12" s="7"/>
    </row>
    <row r="13" spans="1:12" x14ac:dyDescent="0.25">
      <c r="A13" s="4" t="s">
        <v>732</v>
      </c>
      <c r="B13" s="5" t="s">
        <v>733</v>
      </c>
      <c r="C13" s="7"/>
      <c r="D13" s="7"/>
      <c r="E13" s="10"/>
      <c r="F13" s="7"/>
      <c r="G13" s="7"/>
      <c r="H13" s="10">
        <v>5082.59</v>
      </c>
      <c r="I13" s="10">
        <v>372.51</v>
      </c>
      <c r="J13" s="10">
        <v>839.58</v>
      </c>
      <c r="K13" s="10">
        <v>1224.02</v>
      </c>
      <c r="L13" s="7"/>
    </row>
    <row r="14" spans="1:12" x14ac:dyDescent="0.25">
      <c r="A14" s="4" t="s">
        <v>734</v>
      </c>
      <c r="B14" s="5" t="s">
        <v>735</v>
      </c>
      <c r="C14" s="7"/>
      <c r="D14" s="7"/>
      <c r="E14" s="10"/>
      <c r="F14" s="7"/>
      <c r="G14" s="7"/>
      <c r="H14" s="7"/>
      <c r="I14" s="7"/>
      <c r="J14" s="10">
        <v>438.55</v>
      </c>
      <c r="K14" s="7"/>
      <c r="L14" s="7"/>
    </row>
    <row r="15" spans="1:12" x14ac:dyDescent="0.25">
      <c r="A15" s="4" t="s">
        <v>736</v>
      </c>
      <c r="B15" s="5" t="s">
        <v>737</v>
      </c>
      <c r="C15" s="7"/>
      <c r="D15" s="7"/>
      <c r="E15" s="10"/>
      <c r="F15" s="7"/>
      <c r="G15" s="10">
        <v>5530.09</v>
      </c>
      <c r="H15" s="10">
        <v>5743.97</v>
      </c>
      <c r="I15" s="10">
        <v>6424.09</v>
      </c>
      <c r="J15" s="10">
        <v>6181.17</v>
      </c>
      <c r="K15" s="10">
        <v>5068.07</v>
      </c>
      <c r="L15" s="7"/>
    </row>
    <row r="16" spans="1:12" x14ac:dyDescent="0.25">
      <c r="A16" s="4" t="s">
        <v>738</v>
      </c>
      <c r="B16" s="5" t="s">
        <v>739</v>
      </c>
      <c r="C16" s="7"/>
      <c r="D16" s="7"/>
      <c r="E16" s="10"/>
      <c r="F16" s="7"/>
      <c r="G16" s="10">
        <v>380.43</v>
      </c>
      <c r="H16" s="10">
        <v>540.94000000000005</v>
      </c>
      <c r="I16" s="10">
        <v>510.72</v>
      </c>
      <c r="J16" s="10">
        <v>475.01</v>
      </c>
      <c r="K16" s="10">
        <v>450.55</v>
      </c>
      <c r="L16" s="7"/>
    </row>
    <row r="17" spans="1:12" x14ac:dyDescent="0.25">
      <c r="A17" s="4" t="s">
        <v>740</v>
      </c>
      <c r="B17" s="5" t="s">
        <v>741</v>
      </c>
      <c r="C17" s="7"/>
      <c r="D17" s="7"/>
      <c r="E17" s="10"/>
      <c r="F17" s="7"/>
      <c r="G17" s="7"/>
      <c r="H17" s="10">
        <v>784.77</v>
      </c>
      <c r="I17" s="10">
        <v>948.15</v>
      </c>
      <c r="J17" s="10">
        <v>994.04</v>
      </c>
      <c r="K17" s="10">
        <v>985.69</v>
      </c>
      <c r="L17" s="7"/>
    </row>
    <row r="18" spans="1:12" x14ac:dyDescent="0.25">
      <c r="A18" s="4" t="s">
        <v>742</v>
      </c>
      <c r="B18" s="5" t="s">
        <v>743</v>
      </c>
      <c r="C18" s="7"/>
      <c r="D18" s="7"/>
      <c r="E18" s="10"/>
      <c r="F18" s="7"/>
      <c r="G18" s="7"/>
      <c r="H18" s="7"/>
      <c r="I18" s="7"/>
      <c r="J18" s="10">
        <v>1.5</v>
      </c>
      <c r="K18" s="10">
        <v>79.05</v>
      </c>
      <c r="L18" s="7"/>
    </row>
    <row r="19" spans="1:12" x14ac:dyDescent="0.25">
      <c r="A19" s="4"/>
      <c r="B19" s="5"/>
      <c r="C19" s="11"/>
      <c r="D19" s="11"/>
      <c r="E19" s="11"/>
      <c r="F19" s="11"/>
      <c r="G19" s="11"/>
      <c r="H19" s="11"/>
      <c r="I19" s="11"/>
      <c r="J19" s="11"/>
      <c r="K19" s="11"/>
      <c r="L19" s="11"/>
    </row>
    <row r="20" spans="1:12" x14ac:dyDescent="0.25">
      <c r="A20" s="4"/>
      <c r="B20" s="5" t="s">
        <v>54</v>
      </c>
      <c r="C20" s="7"/>
      <c r="D20" s="7"/>
      <c r="E20" s="10"/>
      <c r="F20" s="7"/>
      <c r="G20" s="10">
        <v>5910.52</v>
      </c>
      <c r="H20" s="10">
        <v>18897.080000000002</v>
      </c>
      <c r="I20" s="10">
        <v>16593.689999999999</v>
      </c>
      <c r="J20" s="10">
        <v>10569.95</v>
      </c>
      <c r="K20" s="10">
        <v>17507.89</v>
      </c>
      <c r="L20" s="7"/>
    </row>
    <row r="21" spans="1:12" x14ac:dyDescent="0.25">
      <c r="A21" s="8"/>
      <c r="B21" s="8"/>
      <c r="C21" s="9"/>
      <c r="D21" s="9"/>
      <c r="E21" s="9"/>
      <c r="F21" s="9"/>
      <c r="G21" s="9"/>
      <c r="H21" s="9"/>
      <c r="I21" s="9"/>
      <c r="J21" s="9"/>
      <c r="K21" s="9"/>
      <c r="L21" s="9"/>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sheetData>
  <mergeCells count="4">
    <mergeCell ref="A1:L1"/>
    <mergeCell ref="A2:L2"/>
    <mergeCell ref="A3:L3"/>
    <mergeCell ref="A8:L8"/>
  </mergeCells>
  <pageMargins left="0.75" right="0.75" top="0.75" bottom="0.75" header="0.03" footer="0.03"/>
  <pageSetup scale="6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48"/>
  <sheetViews>
    <sheetView zoomScaleNormal="100" workbookViewId="0">
      <selection activeCell="C10" sqref="C10"/>
    </sheetView>
  </sheetViews>
  <sheetFormatPr defaultRowHeight="13.2" x14ac:dyDescent="0.25"/>
  <cols>
    <col min="1" max="1" width="13.109375" customWidth="1"/>
    <col min="2" max="2" width="26.66406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744</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745</v>
      </c>
      <c r="B9" s="5" t="s">
        <v>746</v>
      </c>
      <c r="C9" s="29"/>
      <c r="D9" s="10">
        <v>-1050</v>
      </c>
      <c r="E9" s="10">
        <v>-1575</v>
      </c>
      <c r="F9" s="10"/>
      <c r="G9" s="7"/>
      <c r="H9" s="7"/>
      <c r="I9" s="7"/>
      <c r="J9" s="7"/>
      <c r="K9" s="7"/>
      <c r="L9" s="7"/>
    </row>
    <row r="10" spans="1:12" x14ac:dyDescent="0.25">
      <c r="A10" s="4" t="s">
        <v>747</v>
      </c>
      <c r="B10" s="5" t="s">
        <v>748</v>
      </c>
      <c r="C10" s="29">
        <v>100</v>
      </c>
      <c r="D10" s="7"/>
      <c r="E10" s="10"/>
      <c r="F10" s="10">
        <v>100</v>
      </c>
      <c r="G10" s="7"/>
      <c r="H10" s="10">
        <v>20</v>
      </c>
      <c r="I10" s="7"/>
      <c r="J10" s="7"/>
      <c r="K10" s="10">
        <v>54</v>
      </c>
      <c r="L10" s="7"/>
    </row>
    <row r="11" spans="1:12" x14ac:dyDescent="0.25">
      <c r="A11" s="4" t="s">
        <v>749</v>
      </c>
      <c r="B11" s="5" t="s">
        <v>750</v>
      </c>
      <c r="C11" s="29">
        <v>50</v>
      </c>
      <c r="D11" s="10">
        <v>63.42</v>
      </c>
      <c r="E11" s="10">
        <v>95.13</v>
      </c>
      <c r="F11" s="10">
        <v>50</v>
      </c>
      <c r="G11" s="10">
        <v>126.84</v>
      </c>
      <c r="H11" s="10">
        <v>170.86</v>
      </c>
      <c r="I11" s="10">
        <v>112.84</v>
      </c>
      <c r="J11" s="10">
        <v>131.04</v>
      </c>
      <c r="K11" s="10">
        <v>76.44</v>
      </c>
      <c r="L11" s="7"/>
    </row>
    <row r="12" spans="1:12" x14ac:dyDescent="0.25">
      <c r="A12" s="4" t="s">
        <v>751</v>
      </c>
      <c r="B12" s="5" t="s">
        <v>752</v>
      </c>
      <c r="C12" s="30">
        <v>3700</v>
      </c>
      <c r="D12" s="10">
        <v>861.34</v>
      </c>
      <c r="E12" s="10">
        <v>1292.01</v>
      </c>
      <c r="F12" s="10">
        <v>3000</v>
      </c>
      <c r="G12" s="10">
        <v>444.31</v>
      </c>
      <c r="H12" s="10">
        <v>3035.5</v>
      </c>
      <c r="I12" s="10">
        <v>4424.8900000000003</v>
      </c>
      <c r="J12" s="10">
        <v>5395.99</v>
      </c>
      <c r="K12" s="10">
        <v>3240.88</v>
      </c>
      <c r="L12" s="7"/>
    </row>
    <row r="13" spans="1:12" x14ac:dyDescent="0.25">
      <c r="A13" s="4" t="s">
        <v>753</v>
      </c>
      <c r="B13" s="5" t="s">
        <v>754</v>
      </c>
      <c r="C13" s="29">
        <v>750</v>
      </c>
      <c r="D13" s="7"/>
      <c r="E13" s="10"/>
      <c r="F13" s="10">
        <v>2600</v>
      </c>
      <c r="G13" s="10">
        <v>3.4</v>
      </c>
      <c r="H13" s="7"/>
      <c r="I13" s="7"/>
      <c r="J13" s="7"/>
      <c r="K13" s="7"/>
      <c r="L13" s="7"/>
    </row>
    <row r="14" spans="1:12" x14ac:dyDescent="0.25">
      <c r="A14" s="4" t="s">
        <v>755</v>
      </c>
      <c r="B14" s="5" t="s">
        <v>756</v>
      </c>
      <c r="C14" s="30">
        <v>3200</v>
      </c>
      <c r="D14" s="10">
        <v>1677.88</v>
      </c>
      <c r="E14" s="10">
        <v>2516.8200000000002</v>
      </c>
      <c r="F14" s="10">
        <v>750</v>
      </c>
      <c r="G14" s="10">
        <v>1825.8</v>
      </c>
      <c r="H14" s="10">
        <v>1946.86</v>
      </c>
      <c r="I14" s="10">
        <v>4189.43</v>
      </c>
      <c r="J14" s="10">
        <v>2899.61</v>
      </c>
      <c r="K14" s="10">
        <v>2110.4</v>
      </c>
      <c r="L14" s="7"/>
    </row>
    <row r="15" spans="1:12" x14ac:dyDescent="0.25">
      <c r="A15" s="4" t="s">
        <v>757</v>
      </c>
      <c r="B15" s="5" t="s">
        <v>758</v>
      </c>
      <c r="C15" s="29">
        <v>500</v>
      </c>
      <c r="D15" s="10">
        <v>990</v>
      </c>
      <c r="E15" s="10">
        <v>1485</v>
      </c>
      <c r="F15" s="10">
        <v>500</v>
      </c>
      <c r="G15" s="7"/>
      <c r="H15" s="10">
        <v>634.47</v>
      </c>
      <c r="I15" s="10">
        <v>866.58</v>
      </c>
      <c r="J15" s="10">
        <v>685.42</v>
      </c>
      <c r="K15" s="10">
        <v>710.63</v>
      </c>
      <c r="L15" s="7"/>
    </row>
    <row r="16" spans="1:12" x14ac:dyDescent="0.25">
      <c r="A16" s="4" t="s">
        <v>759</v>
      </c>
      <c r="B16" s="5" t="s">
        <v>760</v>
      </c>
      <c r="C16" s="30">
        <v>15500</v>
      </c>
      <c r="D16" s="10">
        <v>12032.66</v>
      </c>
      <c r="E16" s="10">
        <v>18048.990000000002</v>
      </c>
      <c r="F16" s="10">
        <v>15500</v>
      </c>
      <c r="G16" s="10">
        <v>10040.049999999999</v>
      </c>
      <c r="H16" s="10">
        <v>8680.34</v>
      </c>
      <c r="I16" s="10">
        <v>9256.2900000000009</v>
      </c>
      <c r="J16" s="10">
        <v>8174.5</v>
      </c>
      <c r="K16" s="10">
        <v>5987.25</v>
      </c>
      <c r="L16" s="7"/>
    </row>
    <row r="17" spans="1:12" x14ac:dyDescent="0.25">
      <c r="A17" s="4" t="s">
        <v>761</v>
      </c>
      <c r="B17" s="5" t="s">
        <v>762</v>
      </c>
      <c r="C17" s="30">
        <v>1200</v>
      </c>
      <c r="D17" s="10">
        <v>878.39</v>
      </c>
      <c r="E17" s="10">
        <v>1317.585</v>
      </c>
      <c r="F17" s="10">
        <v>1200</v>
      </c>
      <c r="G17" s="10">
        <v>755.88</v>
      </c>
      <c r="H17" s="10">
        <v>633.91</v>
      </c>
      <c r="I17" s="10">
        <v>697.62</v>
      </c>
      <c r="J17" s="10">
        <v>587.35</v>
      </c>
      <c r="K17" s="10">
        <v>406.12</v>
      </c>
      <c r="L17" s="7"/>
    </row>
    <row r="18" spans="1:12" x14ac:dyDescent="0.25">
      <c r="A18" s="4"/>
      <c r="B18" s="5"/>
      <c r="C18" s="31"/>
      <c r="D18" s="11"/>
      <c r="E18" s="11"/>
      <c r="F18" s="15"/>
      <c r="G18" s="11"/>
      <c r="H18" s="11"/>
      <c r="I18" s="11"/>
      <c r="J18" s="11"/>
      <c r="K18" s="11"/>
      <c r="L18" s="11"/>
    </row>
    <row r="19" spans="1:12" x14ac:dyDescent="0.25">
      <c r="A19" s="4"/>
      <c r="B19" s="5" t="s">
        <v>54</v>
      </c>
      <c r="C19" s="29">
        <f>SUM(C9:C17)</f>
        <v>25000</v>
      </c>
      <c r="D19" s="10">
        <v>15453.69</v>
      </c>
      <c r="E19" s="10">
        <v>23180.535</v>
      </c>
      <c r="F19" s="10">
        <v>23700</v>
      </c>
      <c r="G19" s="10">
        <v>13196.28</v>
      </c>
      <c r="H19" s="10">
        <v>15121.94</v>
      </c>
      <c r="I19" s="10">
        <v>19547.650000000001</v>
      </c>
      <c r="J19" s="10">
        <v>17873.91</v>
      </c>
      <c r="K19" s="10">
        <v>12585.72</v>
      </c>
      <c r="L19" s="7"/>
    </row>
    <row r="20" spans="1:12" x14ac:dyDescent="0.25">
      <c r="A20" s="8"/>
      <c r="B20" s="8"/>
      <c r="C20" s="9"/>
      <c r="D20" s="9"/>
      <c r="E20" s="9"/>
      <c r="F20" s="9"/>
      <c r="G20" s="9"/>
      <c r="H20" s="9"/>
      <c r="I20" s="9"/>
      <c r="J20" s="9"/>
      <c r="K20" s="9"/>
      <c r="L20" s="9"/>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sheetData>
  <mergeCells count="4">
    <mergeCell ref="A1:L1"/>
    <mergeCell ref="A2:L2"/>
    <mergeCell ref="A3:L3"/>
    <mergeCell ref="A8:L8"/>
  </mergeCells>
  <pageMargins left="0.75" right="0.75" top="0.75" bottom="0.75" header="0.03" footer="0.03"/>
  <pageSetup scale="7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L61"/>
  <sheetViews>
    <sheetView zoomScaleNormal="100" workbookViewId="0">
      <selection activeCell="I39" sqref="I39"/>
    </sheetView>
  </sheetViews>
  <sheetFormatPr defaultRowHeight="13.2" x14ac:dyDescent="0.25"/>
  <cols>
    <col min="1" max="1" width="13.109375" customWidth="1"/>
    <col min="2" max="2" width="31.109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763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764</v>
      </c>
      <c r="B9" s="5" t="s">
        <v>765</v>
      </c>
      <c r="C9" s="10">
        <v>-9500</v>
      </c>
      <c r="D9" s="7"/>
      <c r="E9" s="10"/>
      <c r="F9" s="10">
        <v>-500</v>
      </c>
      <c r="G9" s="7"/>
      <c r="H9" s="10">
        <v>-9440</v>
      </c>
      <c r="I9" s="10">
        <v>-7975</v>
      </c>
      <c r="J9" s="10">
        <v>-6577.05</v>
      </c>
      <c r="K9" s="10">
        <v>-4900.4399999999996</v>
      </c>
      <c r="L9" s="7"/>
    </row>
    <row r="10" spans="1:12" x14ac:dyDescent="0.25">
      <c r="A10" s="4" t="s">
        <v>766</v>
      </c>
      <c r="B10" s="5" t="s">
        <v>767</v>
      </c>
      <c r="C10" s="7"/>
      <c r="D10" s="7"/>
      <c r="E10" s="10"/>
      <c r="F10" s="10"/>
      <c r="G10" s="7"/>
      <c r="H10" s="7"/>
      <c r="I10" s="7"/>
      <c r="J10" s="10"/>
      <c r="K10" s="10">
        <v>-683.85</v>
      </c>
      <c r="L10" s="7"/>
    </row>
    <row r="11" spans="1:12" x14ac:dyDescent="0.25">
      <c r="A11" s="4" t="s">
        <v>768</v>
      </c>
      <c r="B11" s="5" t="s">
        <v>769</v>
      </c>
      <c r="C11" s="10">
        <v>-2000</v>
      </c>
      <c r="D11" s="7"/>
      <c r="E11" s="10"/>
      <c r="F11" s="10"/>
      <c r="G11" s="10">
        <v>-511.05</v>
      </c>
      <c r="H11" s="10">
        <v>-20</v>
      </c>
      <c r="I11" s="10">
        <v>-2267.4499999999998</v>
      </c>
      <c r="J11" s="10">
        <v>-9425.64</v>
      </c>
      <c r="K11" s="10">
        <v>-3539.91</v>
      </c>
      <c r="L11" s="7"/>
    </row>
    <row r="12" spans="1:12" x14ac:dyDescent="0.25">
      <c r="A12" s="4" t="s">
        <v>770</v>
      </c>
      <c r="B12" s="5" t="s">
        <v>771</v>
      </c>
      <c r="C12" s="7"/>
      <c r="D12" s="7"/>
      <c r="E12" s="10"/>
      <c r="F12" s="10"/>
      <c r="G12" s="7"/>
      <c r="H12" s="7"/>
      <c r="I12" s="10">
        <v>-10</v>
      </c>
      <c r="J12" s="10">
        <v>10</v>
      </c>
      <c r="K12" s="10">
        <v>-2207.86</v>
      </c>
      <c r="L12" s="7"/>
    </row>
    <row r="13" spans="1:12" x14ac:dyDescent="0.25">
      <c r="A13" s="4" t="s">
        <v>772</v>
      </c>
      <c r="B13" s="5" t="s">
        <v>773</v>
      </c>
      <c r="C13" s="10">
        <v>1400</v>
      </c>
      <c r="D13" s="10">
        <v>73.25</v>
      </c>
      <c r="E13" s="10">
        <v>109.875</v>
      </c>
      <c r="F13" s="10">
        <v>500</v>
      </c>
      <c r="G13" s="7"/>
      <c r="H13" s="10">
        <v>959.22</v>
      </c>
      <c r="I13" s="10">
        <v>1128.27</v>
      </c>
      <c r="J13" s="10">
        <v>859.05</v>
      </c>
      <c r="K13" s="10">
        <v>1589.48</v>
      </c>
      <c r="L13" s="7"/>
    </row>
    <row r="14" spans="1:12" x14ac:dyDescent="0.25">
      <c r="A14" s="4" t="s">
        <v>774</v>
      </c>
      <c r="B14" s="5" t="s">
        <v>775</v>
      </c>
      <c r="C14" s="10">
        <v>500</v>
      </c>
      <c r="D14" s="10">
        <v>247.1</v>
      </c>
      <c r="E14" s="10">
        <v>370.65</v>
      </c>
      <c r="F14" s="10">
        <v>500</v>
      </c>
      <c r="G14" s="10">
        <v>494.2</v>
      </c>
      <c r="H14" s="10">
        <v>458.9</v>
      </c>
      <c r="I14" s="10">
        <v>423.6</v>
      </c>
      <c r="J14" s="10">
        <v>423.6</v>
      </c>
      <c r="K14" s="10">
        <v>493.6</v>
      </c>
      <c r="L14" s="7"/>
    </row>
    <row r="15" spans="1:12" x14ac:dyDescent="0.25">
      <c r="A15" s="4" t="s">
        <v>776</v>
      </c>
      <c r="B15" s="5" t="s">
        <v>777</v>
      </c>
      <c r="C15" s="7">
        <v>300</v>
      </c>
      <c r="D15" s="10">
        <v>125</v>
      </c>
      <c r="E15" s="10">
        <v>187.5</v>
      </c>
      <c r="F15" s="24"/>
      <c r="G15" s="10">
        <v>24.99</v>
      </c>
      <c r="H15" s="7"/>
      <c r="I15" s="7"/>
      <c r="J15" s="7"/>
      <c r="K15" s="10">
        <v>1.01</v>
      </c>
      <c r="L15" s="7"/>
    </row>
    <row r="16" spans="1:12" x14ac:dyDescent="0.25">
      <c r="A16" s="4" t="s">
        <v>778</v>
      </c>
      <c r="B16" s="5" t="s">
        <v>779</v>
      </c>
      <c r="C16" s="10">
        <v>600</v>
      </c>
      <c r="D16" s="7"/>
      <c r="E16" s="10"/>
      <c r="F16" s="10">
        <v>500</v>
      </c>
      <c r="G16" s="7"/>
      <c r="H16" s="10">
        <v>458.78</v>
      </c>
      <c r="I16" s="10">
        <v>307.05</v>
      </c>
      <c r="J16" s="10">
        <v>836.74</v>
      </c>
      <c r="K16" s="10">
        <v>2232.38</v>
      </c>
      <c r="L16" s="7"/>
    </row>
    <row r="17" spans="1:12" x14ac:dyDescent="0.25">
      <c r="A17" s="4" t="s">
        <v>780</v>
      </c>
      <c r="B17" s="5" t="s">
        <v>781</v>
      </c>
      <c r="C17" s="10">
        <v>2000</v>
      </c>
      <c r="D17" s="7"/>
      <c r="E17" s="10"/>
      <c r="F17" s="10">
        <v>1400</v>
      </c>
      <c r="G17" s="10">
        <v>1364.48</v>
      </c>
      <c r="H17" s="10">
        <v>1364.48</v>
      </c>
      <c r="I17" s="10">
        <v>1364.48</v>
      </c>
      <c r="J17" s="10">
        <v>1513.98</v>
      </c>
      <c r="K17" s="10">
        <v>1364.48</v>
      </c>
      <c r="L17" s="7"/>
    </row>
    <row r="18" spans="1:12" x14ac:dyDescent="0.25">
      <c r="A18" s="4" t="s">
        <v>782</v>
      </c>
      <c r="B18" s="5" t="s">
        <v>783</v>
      </c>
      <c r="C18" s="10">
        <v>11000</v>
      </c>
      <c r="D18" s="7"/>
      <c r="E18" s="10"/>
      <c r="F18" s="10">
        <v>1500</v>
      </c>
      <c r="G18" s="10"/>
      <c r="H18" s="10">
        <v>7142.2</v>
      </c>
      <c r="I18" s="10">
        <v>7291.88</v>
      </c>
      <c r="J18" s="10">
        <v>5207.8900000000003</v>
      </c>
      <c r="K18" s="10">
        <v>5040.03</v>
      </c>
      <c r="L18" s="7"/>
    </row>
    <row r="19" spans="1:12" x14ac:dyDescent="0.25">
      <c r="A19" s="4" t="s">
        <v>784</v>
      </c>
      <c r="B19" s="5" t="s">
        <v>785</v>
      </c>
      <c r="C19" s="10">
        <v>3200</v>
      </c>
      <c r="D19" s="7"/>
      <c r="E19" s="10"/>
      <c r="F19" s="10">
        <v>750</v>
      </c>
      <c r="G19" s="7"/>
      <c r="H19" s="10">
        <v>26.56</v>
      </c>
      <c r="I19" s="10">
        <v>3059.46</v>
      </c>
      <c r="J19" s="10">
        <v>65.849999999999994</v>
      </c>
      <c r="K19" s="10">
        <v>1143.25</v>
      </c>
      <c r="L19" s="7"/>
    </row>
    <row r="20" spans="1:12" x14ac:dyDescent="0.25">
      <c r="A20" s="4" t="s">
        <v>786</v>
      </c>
      <c r="B20" s="5" t="s">
        <v>787</v>
      </c>
      <c r="C20" s="10">
        <v>1500</v>
      </c>
      <c r="D20" s="10">
        <v>460</v>
      </c>
      <c r="E20" s="10">
        <v>690</v>
      </c>
      <c r="F20" s="10">
        <v>1500</v>
      </c>
      <c r="G20" s="10">
        <v>1130</v>
      </c>
      <c r="H20" s="10">
        <v>552.04999999999995</v>
      </c>
      <c r="I20" s="10">
        <v>451.91</v>
      </c>
      <c r="J20" s="10">
        <v>2705.39</v>
      </c>
      <c r="K20" s="10">
        <v>2209.91</v>
      </c>
      <c r="L20" s="7"/>
    </row>
    <row r="21" spans="1:12" x14ac:dyDescent="0.25">
      <c r="A21" s="4" t="s">
        <v>788</v>
      </c>
      <c r="B21" s="5" t="s">
        <v>789</v>
      </c>
      <c r="C21" s="10">
        <v>90000</v>
      </c>
      <c r="D21" s="10">
        <v>10312.26</v>
      </c>
      <c r="E21" s="10">
        <v>15468.39</v>
      </c>
      <c r="F21" s="10">
        <v>10000</v>
      </c>
      <c r="G21" s="10">
        <v>7813.3</v>
      </c>
      <c r="H21" s="10">
        <v>64470.17</v>
      </c>
      <c r="I21" s="10">
        <v>87714.85</v>
      </c>
      <c r="J21" s="10">
        <v>121429.21</v>
      </c>
      <c r="K21" s="10">
        <v>70276.58</v>
      </c>
      <c r="L21" s="7"/>
    </row>
    <row r="22" spans="1:12" x14ac:dyDescent="0.25">
      <c r="A22" s="4" t="s">
        <v>790</v>
      </c>
      <c r="B22" s="5" t="s">
        <v>791</v>
      </c>
      <c r="C22" s="10">
        <v>3800</v>
      </c>
      <c r="D22" s="10">
        <v>128.72999999999999</v>
      </c>
      <c r="E22" s="10">
        <v>193.095</v>
      </c>
      <c r="F22" s="10">
        <v>800</v>
      </c>
      <c r="G22" s="10">
        <v>181.47</v>
      </c>
      <c r="H22" s="10">
        <v>1153.1199999999999</v>
      </c>
      <c r="I22" s="7"/>
      <c r="J22" s="10">
        <v>3213.85</v>
      </c>
      <c r="K22" s="10">
        <v>1442.85</v>
      </c>
      <c r="L22" s="7"/>
    </row>
    <row r="23" spans="1:12" x14ac:dyDescent="0.25">
      <c r="A23" s="4" t="s">
        <v>792</v>
      </c>
      <c r="B23" s="5" t="s">
        <v>793</v>
      </c>
      <c r="C23" s="10">
        <v>15000</v>
      </c>
      <c r="D23" s="7"/>
      <c r="E23" s="10"/>
      <c r="F23" s="10">
        <v>6000</v>
      </c>
      <c r="G23" s="10">
        <v>-530</v>
      </c>
      <c r="H23" s="10">
        <v>8978.25</v>
      </c>
      <c r="I23" s="10">
        <v>19851.62</v>
      </c>
      <c r="J23" s="10">
        <v>8569.86</v>
      </c>
      <c r="K23" s="10">
        <v>5950</v>
      </c>
      <c r="L23" s="7"/>
    </row>
    <row r="24" spans="1:12" x14ac:dyDescent="0.25">
      <c r="A24" s="4" t="s">
        <v>794</v>
      </c>
      <c r="B24" s="5" t="s">
        <v>795</v>
      </c>
      <c r="C24" s="10">
        <v>63000</v>
      </c>
      <c r="D24" s="10">
        <v>31594.68</v>
      </c>
      <c r="E24" s="10">
        <v>47392.02</v>
      </c>
      <c r="F24" s="10">
        <v>70000</v>
      </c>
      <c r="G24" s="10">
        <v>57512.71</v>
      </c>
      <c r="H24" s="10">
        <v>57572.82</v>
      </c>
      <c r="I24" s="10">
        <v>57330.42</v>
      </c>
      <c r="J24" s="10">
        <v>53932.29</v>
      </c>
      <c r="K24" s="10">
        <v>48470.69</v>
      </c>
      <c r="L24" s="7"/>
    </row>
    <row r="25" spans="1:12" x14ac:dyDescent="0.25">
      <c r="A25" s="4" t="s">
        <v>796</v>
      </c>
      <c r="B25" s="5" t="s">
        <v>797</v>
      </c>
      <c r="C25" s="10">
        <v>6000</v>
      </c>
      <c r="D25" s="10">
        <v>3414.95</v>
      </c>
      <c r="E25" s="10">
        <v>5122.4250000000002</v>
      </c>
      <c r="F25" s="10">
        <v>6900</v>
      </c>
      <c r="G25" s="10">
        <v>4972.9399999999996</v>
      </c>
      <c r="H25" s="10">
        <v>4931.8900000000003</v>
      </c>
      <c r="I25" s="10">
        <v>5062.1000000000004</v>
      </c>
      <c r="J25" s="10">
        <v>4637.18</v>
      </c>
      <c r="K25" s="10">
        <v>3908.77</v>
      </c>
      <c r="L25" s="7"/>
    </row>
    <row r="26" spans="1:12" x14ac:dyDescent="0.25">
      <c r="A26" s="4" t="s">
        <v>798</v>
      </c>
      <c r="B26" s="5" t="s">
        <v>799</v>
      </c>
      <c r="C26" s="10">
        <v>200</v>
      </c>
      <c r="D26" s="7"/>
      <c r="E26" s="10"/>
      <c r="F26" s="10">
        <v>150</v>
      </c>
      <c r="G26" s="10">
        <v>488.78</v>
      </c>
      <c r="H26" s="10">
        <v>71.56</v>
      </c>
      <c r="I26" s="10">
        <v>197.23</v>
      </c>
      <c r="J26" s="10">
        <v>153.88</v>
      </c>
      <c r="K26" s="10">
        <v>121.33</v>
      </c>
      <c r="L26" s="7"/>
    </row>
    <row r="27" spans="1:12" x14ac:dyDescent="0.25">
      <c r="A27" s="4" t="s">
        <v>800</v>
      </c>
      <c r="B27" s="5" t="s">
        <v>801</v>
      </c>
      <c r="C27" s="10">
        <v>4000</v>
      </c>
      <c r="D27" s="10">
        <v>2160.98</v>
      </c>
      <c r="E27" s="10">
        <v>3241.47</v>
      </c>
      <c r="F27" s="10">
        <v>3700</v>
      </c>
      <c r="G27" s="10">
        <v>3241.47</v>
      </c>
      <c r="H27" s="10">
        <v>3241.46</v>
      </c>
      <c r="I27" s="10">
        <v>4168.3999999999996</v>
      </c>
      <c r="J27" s="10">
        <v>4581.08</v>
      </c>
      <c r="K27" s="10">
        <v>4393.63</v>
      </c>
      <c r="L27" s="7"/>
    </row>
    <row r="28" spans="1:12" x14ac:dyDescent="0.25">
      <c r="A28" s="4"/>
      <c r="B28" s="5"/>
      <c r="C28" s="11"/>
      <c r="D28" s="11"/>
      <c r="E28" s="11"/>
      <c r="F28" s="10"/>
      <c r="G28" s="11"/>
      <c r="H28" s="11"/>
      <c r="I28" s="11"/>
      <c r="J28" s="11"/>
      <c r="K28" s="11"/>
      <c r="L28" s="11"/>
    </row>
    <row r="29" spans="1:12" x14ac:dyDescent="0.25">
      <c r="A29" s="4"/>
      <c r="B29" s="5" t="s">
        <v>54</v>
      </c>
      <c r="C29" s="10">
        <f>SUM(C9:C27)</f>
        <v>191000</v>
      </c>
      <c r="D29" s="10">
        <v>48516.95</v>
      </c>
      <c r="E29" s="10">
        <v>72775.425000000003</v>
      </c>
      <c r="F29" s="14">
        <v>103700</v>
      </c>
      <c r="G29" s="10">
        <v>76183.289999999994</v>
      </c>
      <c r="H29" s="10">
        <v>141921.46</v>
      </c>
      <c r="I29" s="10">
        <v>178098.82</v>
      </c>
      <c r="J29" s="10">
        <v>192137.16</v>
      </c>
      <c r="K29" s="10">
        <v>137305.93</v>
      </c>
      <c r="L29" s="7"/>
    </row>
    <row r="30" spans="1:12" x14ac:dyDescent="0.25">
      <c r="A30" s="8"/>
      <c r="B30" s="8"/>
      <c r="C30" s="9"/>
      <c r="D30" s="9"/>
      <c r="E30" s="9"/>
      <c r="F30" s="7"/>
      <c r="G30" s="9"/>
      <c r="H30" s="9"/>
      <c r="I30" s="9"/>
      <c r="J30" s="9"/>
      <c r="K30" s="9"/>
      <c r="L30" s="9"/>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9"/>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F59" s="7"/>
    </row>
    <row r="60" spans="1:12" x14ac:dyDescent="0.25">
      <c r="F60" s="7"/>
    </row>
    <row r="61" spans="1:12" x14ac:dyDescent="0.25">
      <c r="F61" s="7"/>
    </row>
  </sheetData>
  <mergeCells count="4">
    <mergeCell ref="A1:L1"/>
    <mergeCell ref="A2:L2"/>
    <mergeCell ref="A3:L3"/>
    <mergeCell ref="A8:L8"/>
  </mergeCells>
  <pageMargins left="0.75" right="0.75" top="0.75" bottom="0.75" header="0.03" footer="0.03"/>
  <pageSetup scale="6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56"/>
  <sheetViews>
    <sheetView topLeftCell="A3" zoomScaleNormal="100" workbookViewId="0">
      <selection activeCell="H28" sqref="H28"/>
    </sheetView>
  </sheetViews>
  <sheetFormatPr defaultRowHeight="13.2" x14ac:dyDescent="0.25"/>
  <cols>
    <col min="1" max="1" width="13.109375" customWidth="1"/>
    <col min="2" max="2" width="38"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802</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803</v>
      </c>
      <c r="B9" s="5" t="s">
        <v>804</v>
      </c>
      <c r="C9" s="10">
        <v>-3900</v>
      </c>
      <c r="D9" s="10">
        <v>-2180</v>
      </c>
      <c r="E9" s="10">
        <v>-3270</v>
      </c>
      <c r="F9" s="10">
        <v>-3900</v>
      </c>
      <c r="G9" s="10">
        <v>-2936.75</v>
      </c>
      <c r="H9" s="10">
        <v>-4710</v>
      </c>
      <c r="I9" s="10">
        <v>-3360</v>
      </c>
      <c r="J9" s="10">
        <v>-3810</v>
      </c>
      <c r="K9" s="10">
        <v>-4754</v>
      </c>
      <c r="L9" s="7"/>
    </row>
    <row r="10" spans="1:12" x14ac:dyDescent="0.25">
      <c r="A10" s="4" t="s">
        <v>805</v>
      </c>
      <c r="B10" s="5" t="s">
        <v>806</v>
      </c>
      <c r="C10" s="10">
        <v>100</v>
      </c>
      <c r="D10" s="7"/>
      <c r="E10" s="10"/>
      <c r="F10" s="10">
        <v>100</v>
      </c>
      <c r="G10" s="7"/>
      <c r="H10" s="7"/>
      <c r="I10" s="7"/>
      <c r="J10" s="7"/>
      <c r="K10" s="10">
        <v>46.79</v>
      </c>
      <c r="L10" s="7"/>
    </row>
    <row r="11" spans="1:12" x14ac:dyDescent="0.25">
      <c r="A11" s="4" t="s">
        <v>807</v>
      </c>
      <c r="B11" s="5" t="s">
        <v>808</v>
      </c>
      <c r="C11" s="10">
        <v>170</v>
      </c>
      <c r="D11" s="10">
        <v>99.05</v>
      </c>
      <c r="E11" s="10">
        <v>148.57499999999999</v>
      </c>
      <c r="F11" s="10">
        <v>170</v>
      </c>
      <c r="G11" s="10">
        <v>198.1</v>
      </c>
      <c r="H11" s="10">
        <v>212.25</v>
      </c>
      <c r="I11" s="10">
        <v>169.8</v>
      </c>
      <c r="J11" s="10">
        <v>239.8</v>
      </c>
      <c r="K11" s="10">
        <v>169.8</v>
      </c>
      <c r="L11" s="7"/>
    </row>
    <row r="12" spans="1:12" x14ac:dyDescent="0.25">
      <c r="A12" s="4" t="s">
        <v>809</v>
      </c>
      <c r="B12" s="5" t="s">
        <v>810</v>
      </c>
      <c r="C12" s="10">
        <v>100</v>
      </c>
      <c r="D12" s="7"/>
      <c r="E12" s="10"/>
      <c r="F12" s="10">
        <v>1500</v>
      </c>
      <c r="G12" s="7"/>
      <c r="H12" s="7"/>
      <c r="I12" s="7"/>
      <c r="J12" s="7"/>
      <c r="K12" s="10">
        <v>10.89</v>
      </c>
      <c r="L12" s="7" t="s">
        <v>811</v>
      </c>
    </row>
    <row r="13" spans="1:12" x14ac:dyDescent="0.25">
      <c r="A13" s="4" t="s">
        <v>812</v>
      </c>
      <c r="B13" s="5" t="s">
        <v>813</v>
      </c>
      <c r="C13" s="10">
        <v>800</v>
      </c>
      <c r="D13" s="7"/>
      <c r="E13" s="10"/>
      <c r="F13" s="10">
        <v>800</v>
      </c>
      <c r="G13" s="7"/>
      <c r="H13" s="10">
        <v>40</v>
      </c>
      <c r="I13" s="10">
        <v>551.05999999999995</v>
      </c>
      <c r="J13" s="10">
        <v>2083.96</v>
      </c>
      <c r="K13" s="10">
        <v>1049.55</v>
      </c>
      <c r="L13" s="7"/>
    </row>
    <row r="14" spans="1:12" x14ac:dyDescent="0.25">
      <c r="A14" s="4" t="s">
        <v>814</v>
      </c>
      <c r="B14" s="5" t="s">
        <v>815</v>
      </c>
      <c r="C14" s="10">
        <v>800</v>
      </c>
      <c r="D14" s="7"/>
      <c r="E14" s="10"/>
      <c r="F14" s="10">
        <v>800</v>
      </c>
      <c r="G14" s="10"/>
      <c r="H14" s="10">
        <v>718.63</v>
      </c>
      <c r="I14" s="7"/>
      <c r="J14" s="7"/>
      <c r="K14" s="7"/>
      <c r="L14" s="7"/>
    </row>
    <row r="15" spans="1:12" x14ac:dyDescent="0.25">
      <c r="A15" s="4" t="s">
        <v>816</v>
      </c>
      <c r="B15" s="5" t="s">
        <v>817</v>
      </c>
      <c r="C15" s="10">
        <v>600</v>
      </c>
      <c r="D15" s="7"/>
      <c r="E15" s="10"/>
      <c r="F15" s="10">
        <v>600</v>
      </c>
      <c r="G15" s="10">
        <v>16893.32</v>
      </c>
      <c r="H15" s="7"/>
      <c r="I15" s="10">
        <v>5631.11</v>
      </c>
      <c r="J15" s="10">
        <v>5631.1</v>
      </c>
      <c r="K15" s="10">
        <v>5277.27</v>
      </c>
      <c r="L15" s="7"/>
    </row>
    <row r="16" spans="1:12" x14ac:dyDescent="0.25">
      <c r="A16" s="4" t="s">
        <v>818</v>
      </c>
      <c r="B16" s="5" t="s">
        <v>819</v>
      </c>
      <c r="C16" s="10">
        <v>4000</v>
      </c>
      <c r="D16" s="7"/>
      <c r="E16" s="10"/>
      <c r="F16" s="10">
        <v>4000</v>
      </c>
      <c r="G16" s="10">
        <v>-350.34</v>
      </c>
      <c r="H16" s="10">
        <v>960.43</v>
      </c>
      <c r="I16" s="10">
        <v>2056.1</v>
      </c>
      <c r="J16" s="10">
        <v>1537.37</v>
      </c>
      <c r="K16" s="10">
        <v>3849.92</v>
      </c>
      <c r="L16" s="7"/>
    </row>
    <row r="17" spans="1:12" x14ac:dyDescent="0.25">
      <c r="A17" s="4" t="s">
        <v>820</v>
      </c>
      <c r="B17" s="5" t="s">
        <v>821</v>
      </c>
      <c r="C17" s="10">
        <v>500</v>
      </c>
      <c r="D17" s="7"/>
      <c r="E17" s="10"/>
      <c r="F17" s="10">
        <v>500</v>
      </c>
      <c r="G17" s="7"/>
      <c r="H17" s="10">
        <v>53.7</v>
      </c>
      <c r="I17" s="10">
        <v>330.51</v>
      </c>
      <c r="J17" s="10">
        <v>164.87</v>
      </c>
      <c r="K17" s="10">
        <v>294.67</v>
      </c>
      <c r="L17" s="7"/>
    </row>
    <row r="18" spans="1:12" x14ac:dyDescent="0.25">
      <c r="A18" s="4" t="s">
        <v>822</v>
      </c>
      <c r="B18" s="5" t="s">
        <v>823</v>
      </c>
      <c r="C18" s="10">
        <v>1500</v>
      </c>
      <c r="D18" s="10">
        <v>55</v>
      </c>
      <c r="E18" s="10">
        <v>82.5</v>
      </c>
      <c r="F18" s="10">
        <v>1500</v>
      </c>
      <c r="G18" s="10">
        <v>1000</v>
      </c>
      <c r="H18" s="10">
        <v>2447.2800000000002</v>
      </c>
      <c r="I18" s="10">
        <v>1460</v>
      </c>
      <c r="J18" s="10">
        <v>168.01</v>
      </c>
      <c r="K18" s="10">
        <v>4344.8</v>
      </c>
      <c r="L18" s="7"/>
    </row>
    <row r="19" spans="1:12" x14ac:dyDescent="0.25">
      <c r="A19" s="4" t="s">
        <v>824</v>
      </c>
      <c r="B19" s="5" t="s">
        <v>825</v>
      </c>
      <c r="C19" s="10">
        <v>5500</v>
      </c>
      <c r="D19" s="7"/>
      <c r="E19" s="10"/>
      <c r="F19" s="10">
        <v>5500</v>
      </c>
      <c r="G19" s="7"/>
      <c r="H19" s="10">
        <v>2817.58</v>
      </c>
      <c r="I19" s="10">
        <v>5995.32</v>
      </c>
      <c r="J19" s="10">
        <v>3912.39</v>
      </c>
      <c r="K19" s="10">
        <v>5854.8</v>
      </c>
      <c r="L19" s="7"/>
    </row>
    <row r="20" spans="1:12" x14ac:dyDescent="0.25">
      <c r="A20" s="4" t="s">
        <v>826</v>
      </c>
      <c r="B20" s="5" t="s">
        <v>827</v>
      </c>
      <c r="C20" s="10">
        <v>300</v>
      </c>
      <c r="D20" s="7"/>
      <c r="E20" s="10"/>
      <c r="F20" s="10">
        <v>300</v>
      </c>
      <c r="G20" s="10">
        <v>102.25</v>
      </c>
      <c r="H20" s="7"/>
      <c r="I20" s="7"/>
      <c r="J20" s="7"/>
      <c r="K20" s="10">
        <v>316.06</v>
      </c>
      <c r="L20" s="7"/>
    </row>
    <row r="21" spans="1:12" x14ac:dyDescent="0.25">
      <c r="A21" s="4" t="s">
        <v>828</v>
      </c>
      <c r="B21" s="5" t="s">
        <v>829</v>
      </c>
      <c r="C21" s="10">
        <v>100</v>
      </c>
      <c r="D21" s="7"/>
      <c r="E21" s="10"/>
      <c r="F21" s="10">
        <v>100</v>
      </c>
      <c r="G21" s="7"/>
      <c r="H21" s="10">
        <v>17.809999999999999</v>
      </c>
      <c r="I21" s="10">
        <v>20</v>
      </c>
      <c r="J21" s="10">
        <v>124.22</v>
      </c>
      <c r="K21" s="10">
        <v>27.23</v>
      </c>
      <c r="L21" s="7"/>
    </row>
    <row r="22" spans="1:12" x14ac:dyDescent="0.25">
      <c r="A22" s="4" t="s">
        <v>830</v>
      </c>
      <c r="B22" s="5" t="s">
        <v>831</v>
      </c>
      <c r="C22" s="10">
        <f>F22*1.05</f>
        <v>15750</v>
      </c>
      <c r="D22" s="10">
        <v>11169.12</v>
      </c>
      <c r="E22" s="10">
        <v>16753.68</v>
      </c>
      <c r="F22" s="10">
        <v>15000</v>
      </c>
      <c r="G22" s="10">
        <v>12338.87</v>
      </c>
      <c r="H22" s="10">
        <v>14282.62</v>
      </c>
      <c r="I22" s="10">
        <v>16712.3</v>
      </c>
      <c r="J22" s="10">
        <v>12652.38</v>
      </c>
      <c r="K22" s="10">
        <v>12429.19</v>
      </c>
      <c r="L22" s="7"/>
    </row>
    <row r="23" spans="1:12" x14ac:dyDescent="0.25">
      <c r="A23" s="4" t="s">
        <v>832</v>
      </c>
      <c r="B23" s="5" t="s">
        <v>833</v>
      </c>
      <c r="C23" s="10">
        <f>F23*1.05</f>
        <v>1260</v>
      </c>
      <c r="D23" s="10">
        <v>883.77</v>
      </c>
      <c r="E23" s="10">
        <v>1325.655</v>
      </c>
      <c r="F23" s="10">
        <v>1200</v>
      </c>
      <c r="G23" s="10">
        <v>877.69</v>
      </c>
      <c r="H23" s="10">
        <v>1068.9100000000001</v>
      </c>
      <c r="I23" s="10">
        <v>1200.48</v>
      </c>
      <c r="J23" s="10">
        <v>936.61</v>
      </c>
      <c r="K23" s="10">
        <v>894.65</v>
      </c>
      <c r="L23" s="7"/>
    </row>
    <row r="24" spans="1:12" x14ac:dyDescent="0.25">
      <c r="A24" s="4" t="s">
        <v>834</v>
      </c>
      <c r="B24" s="5" t="s">
        <v>835</v>
      </c>
      <c r="C24" s="7"/>
      <c r="D24" s="10">
        <v>5.28</v>
      </c>
      <c r="E24" s="10">
        <v>7.92</v>
      </c>
      <c r="F24" s="10"/>
      <c r="G24" s="10">
        <v>74.430000000000007</v>
      </c>
      <c r="H24" s="7"/>
      <c r="I24" s="7"/>
      <c r="J24" s="7"/>
      <c r="K24" s="7"/>
      <c r="L24" s="7"/>
    </row>
    <row r="25" spans="1:12" x14ac:dyDescent="0.25">
      <c r="A25" s="4" t="s">
        <v>836</v>
      </c>
      <c r="B25" s="5" t="s">
        <v>837</v>
      </c>
      <c r="C25" s="7"/>
      <c r="D25" s="7"/>
      <c r="E25" s="10"/>
      <c r="F25" s="10"/>
      <c r="G25" s="7"/>
      <c r="H25" s="7"/>
      <c r="I25" s="7"/>
      <c r="J25" s="7"/>
      <c r="K25" s="10">
        <v>271.85000000000002</v>
      </c>
      <c r="L25" s="7"/>
    </row>
    <row r="26" spans="1:12" x14ac:dyDescent="0.25">
      <c r="A26" s="4"/>
      <c r="B26" s="5"/>
      <c r="C26" s="11"/>
      <c r="D26" s="11"/>
      <c r="E26" s="11"/>
      <c r="F26" s="15"/>
      <c r="G26" s="11"/>
      <c r="H26" s="11"/>
      <c r="I26" s="11"/>
      <c r="J26" s="11"/>
      <c r="K26" s="11"/>
      <c r="L26" s="11"/>
    </row>
    <row r="27" spans="1:12" x14ac:dyDescent="0.25">
      <c r="A27" s="4"/>
      <c r="B27" s="5" t="s">
        <v>54</v>
      </c>
      <c r="C27" s="10">
        <f>SUM(C9:C26)</f>
        <v>27580</v>
      </c>
      <c r="D27" s="10">
        <v>10032.219999999999</v>
      </c>
      <c r="E27" s="10">
        <v>15048.33</v>
      </c>
      <c r="F27" s="10">
        <f>SUM(F9:F25)</f>
        <v>28170</v>
      </c>
      <c r="G27" s="10">
        <v>28197.57</v>
      </c>
      <c r="H27" s="10">
        <v>17909.21</v>
      </c>
      <c r="I27" s="10">
        <v>30766.68</v>
      </c>
      <c r="J27" s="10">
        <v>23640.71</v>
      </c>
      <c r="K27" s="10">
        <v>30083.47</v>
      </c>
      <c r="L27" s="7"/>
    </row>
    <row r="28" spans="1:12" x14ac:dyDescent="0.25">
      <c r="A28" s="8"/>
      <c r="B28" s="8"/>
      <c r="C28" s="9"/>
      <c r="D28" s="9"/>
      <c r="E28" s="9"/>
      <c r="F28" s="9"/>
      <c r="G28" s="9"/>
      <c r="H28" s="9"/>
      <c r="I28" s="9"/>
      <c r="J28" s="9"/>
      <c r="K28" s="9"/>
      <c r="L28" s="9"/>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sheetData>
  <mergeCells count="4">
    <mergeCell ref="A1:L1"/>
    <mergeCell ref="A2:L2"/>
    <mergeCell ref="A3:L3"/>
    <mergeCell ref="A8:L8"/>
  </mergeCells>
  <pageMargins left="0.75" right="0.75" top="0.75" bottom="0.75" header="0.03" footer="0.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0"/>
  <sheetViews>
    <sheetView zoomScaleNormal="100" workbookViewId="0">
      <selection activeCell="C29" sqref="C29"/>
    </sheetView>
  </sheetViews>
  <sheetFormatPr defaultRowHeight="13.2" x14ac:dyDescent="0.25"/>
  <cols>
    <col min="1" max="1" width="0.6640625" customWidth="1"/>
    <col min="2" max="2" width="41.33203125" customWidth="1"/>
    <col min="3" max="3" width="16.33203125" customWidth="1"/>
    <col min="4" max="5" width="13.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55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c r="B9" s="5" t="s">
        <v>58</v>
      </c>
      <c r="C9" s="10">
        <f>'ADMINISTRATION-A'!C46</f>
        <v>-2784378.4260499999</v>
      </c>
      <c r="D9" s="10">
        <v>-3085220.47</v>
      </c>
      <c r="E9" s="10">
        <v>-2878734.3099999996</v>
      </c>
      <c r="F9" s="12">
        <v>-2092727</v>
      </c>
      <c r="G9" s="10">
        <v>-2509679.7799999998</v>
      </c>
      <c r="H9" s="10">
        <v>-1957382.284</v>
      </c>
      <c r="I9" s="10">
        <v>-2500358.58</v>
      </c>
      <c r="J9" s="10">
        <v>-1932266.64</v>
      </c>
      <c r="K9" s="10">
        <v>-2418704.52</v>
      </c>
      <c r="L9" s="7"/>
    </row>
    <row r="10" spans="1:12" x14ac:dyDescent="0.25">
      <c r="A10" s="4"/>
      <c r="B10" s="5" t="s">
        <v>59</v>
      </c>
      <c r="C10" s="7">
        <f>'ICT DEPT-A'!C20</f>
        <v>292505.32</v>
      </c>
      <c r="D10" s="10">
        <v>124020.46</v>
      </c>
      <c r="E10" s="10">
        <v>186030.69</v>
      </c>
      <c r="F10" s="12">
        <v>212900</v>
      </c>
      <c r="G10" s="10">
        <v>179112.28</v>
      </c>
      <c r="H10" s="10">
        <v>192407.614</v>
      </c>
      <c r="I10" s="10">
        <v>215023.88</v>
      </c>
      <c r="J10" s="7"/>
      <c r="K10" s="7"/>
      <c r="L10" s="7"/>
    </row>
    <row r="11" spans="1:12" x14ac:dyDescent="0.25">
      <c r="A11" s="4"/>
      <c r="B11" s="5" t="s">
        <v>60</v>
      </c>
      <c r="C11" s="10">
        <f>'SCHEDULE A-F'!C7</f>
        <v>-138200</v>
      </c>
      <c r="D11" s="10">
        <v>210620.87</v>
      </c>
      <c r="E11" s="10">
        <v>315931.30499999999</v>
      </c>
      <c r="F11" s="12">
        <v>76923.820000000007</v>
      </c>
      <c r="G11" s="10">
        <v>358583.158</v>
      </c>
      <c r="H11" s="10">
        <v>337878.09</v>
      </c>
      <c r="I11" s="10">
        <v>379558.48</v>
      </c>
      <c r="J11" s="10">
        <v>230040.58</v>
      </c>
      <c r="K11" s="10">
        <v>419714.57</v>
      </c>
      <c r="L11" s="10"/>
    </row>
    <row r="12" spans="1:12" x14ac:dyDescent="0.25">
      <c r="A12" s="4"/>
      <c r="B12" s="5" t="s">
        <v>61</v>
      </c>
      <c r="C12" s="10">
        <f>'CHILD CARE-A'!C38</f>
        <v>37285</v>
      </c>
      <c r="D12" s="10">
        <v>-76592.11</v>
      </c>
      <c r="E12" s="10">
        <v>-40354.575000000033</v>
      </c>
      <c r="F12" s="12">
        <v>285</v>
      </c>
      <c r="G12" s="10">
        <v>-57635.438000000002</v>
      </c>
      <c r="H12" s="10">
        <v>50268.434999999998</v>
      </c>
      <c r="I12" s="10">
        <v>12618.92</v>
      </c>
      <c r="J12" s="10">
        <v>16245.9</v>
      </c>
      <c r="K12" s="10">
        <v>21705.75</v>
      </c>
      <c r="L12" s="10"/>
    </row>
    <row r="13" spans="1:12" x14ac:dyDescent="0.25">
      <c r="A13" s="4"/>
      <c r="B13" s="5" t="s">
        <v>62</v>
      </c>
      <c r="C13" s="10">
        <f>'SCHEDULE C-F'!C7</f>
        <v>1611301.7444000002</v>
      </c>
      <c r="D13" s="10">
        <v>608492.47</v>
      </c>
      <c r="E13" s="10">
        <v>912738.70499999996</v>
      </c>
      <c r="F13" s="12">
        <v>1172037.75</v>
      </c>
      <c r="G13" s="10">
        <v>954666.16</v>
      </c>
      <c r="H13" s="10">
        <v>1184715.99</v>
      </c>
      <c r="I13" s="10">
        <v>1385714.03</v>
      </c>
      <c r="J13" s="10">
        <v>1359583.97</v>
      </c>
      <c r="K13" s="10">
        <v>1162807.83</v>
      </c>
      <c r="L13" s="10"/>
    </row>
    <row r="14" spans="1:12" x14ac:dyDescent="0.25">
      <c r="A14" s="4"/>
      <c r="B14" s="5" t="s">
        <v>63</v>
      </c>
      <c r="C14" s="10">
        <f>'SCHEDULE D-F'!C7</f>
        <v>661100</v>
      </c>
      <c r="D14" s="10">
        <v>403337.02</v>
      </c>
      <c r="E14" s="10">
        <v>605005.53</v>
      </c>
      <c r="F14" s="12">
        <v>649030</v>
      </c>
      <c r="G14" s="10">
        <v>529881.43000000005</v>
      </c>
      <c r="H14" s="10">
        <v>635162.62</v>
      </c>
      <c r="I14" s="10">
        <v>919885.80799999996</v>
      </c>
      <c r="J14" s="10">
        <v>904793.5</v>
      </c>
      <c r="K14" s="10">
        <v>778145.49</v>
      </c>
      <c r="L14" s="10"/>
    </row>
    <row r="15" spans="1:12" x14ac:dyDescent="0.25">
      <c r="A15" s="4"/>
      <c r="B15" s="5" t="s">
        <v>64</v>
      </c>
      <c r="C15" s="10">
        <f>'CFMU GENERAL-A'!C35</f>
        <v>1200</v>
      </c>
      <c r="D15" s="10">
        <v>-182774.06</v>
      </c>
      <c r="E15" s="10">
        <v>-274161.09000000003</v>
      </c>
      <c r="F15" s="12">
        <v>35200</v>
      </c>
      <c r="G15" s="10">
        <v>-61300.87</v>
      </c>
      <c r="H15" s="10">
        <v>104490.58</v>
      </c>
      <c r="I15" s="10">
        <v>-33039.46</v>
      </c>
      <c r="J15" s="10">
        <v>67858.850000000006</v>
      </c>
      <c r="K15" s="10">
        <v>-37311.730000000003</v>
      </c>
      <c r="L15" s="10"/>
    </row>
    <row r="16" spans="1:12" x14ac:dyDescent="0.25">
      <c r="A16" s="4"/>
      <c r="B16" s="5" t="s">
        <v>65</v>
      </c>
      <c r="C16" s="10">
        <f>'MARMOR CURRENT-A'!C19</f>
        <v>0</v>
      </c>
      <c r="D16" s="10">
        <v>18.440000000000001</v>
      </c>
      <c r="E16" s="10">
        <f>D16</f>
        <v>18.440000000000001</v>
      </c>
      <c r="F16" s="9"/>
      <c r="G16" s="10">
        <v>80052.81</v>
      </c>
      <c r="H16" s="10">
        <v>117049.03</v>
      </c>
      <c r="I16" s="10">
        <v>195907.07</v>
      </c>
      <c r="J16" s="10">
        <v>117458.05</v>
      </c>
      <c r="K16" s="10">
        <v>-80161.09</v>
      </c>
      <c r="L16" s="10"/>
    </row>
    <row r="17" spans="1:12" x14ac:dyDescent="0.25">
      <c r="A17" s="4"/>
      <c r="B17" s="5" t="s">
        <v>66</v>
      </c>
      <c r="C17" s="10">
        <f>'Student Health Plan-A'!C17</f>
        <v>109000</v>
      </c>
      <c r="D17" s="10">
        <v>-723371.29</v>
      </c>
      <c r="E17" s="10">
        <v>327703.55000000005</v>
      </c>
      <c r="F17" s="12">
        <v>32517.219999999972</v>
      </c>
      <c r="G17" s="10">
        <v>-202368.67</v>
      </c>
      <c r="H17" s="10">
        <v>-152495.38</v>
      </c>
      <c r="I17" s="10">
        <v>-321750.95</v>
      </c>
      <c r="J17" s="10">
        <v>-284053.48</v>
      </c>
      <c r="K17" s="10">
        <v>-494730.14</v>
      </c>
      <c r="L17" s="10"/>
    </row>
    <row r="18" spans="1:12" x14ac:dyDescent="0.25">
      <c r="A18" s="4"/>
      <c r="B18" s="5" t="s">
        <v>67</v>
      </c>
      <c r="C18" s="10">
        <f>'DENTAL CURRENT-A'!C16</f>
        <v>-17649.25</v>
      </c>
      <c r="D18" s="10">
        <v>-1124826.06</v>
      </c>
      <c r="E18" s="10">
        <v>76535.5349999998</v>
      </c>
      <c r="F18" s="12">
        <v>-250</v>
      </c>
      <c r="G18" s="10">
        <v>-227433.66</v>
      </c>
      <c r="H18" s="10">
        <v>-144649.943</v>
      </c>
      <c r="I18" s="10">
        <v>-88193.279999999999</v>
      </c>
      <c r="J18" s="10">
        <v>1221.3699999999999</v>
      </c>
      <c r="K18" s="10">
        <v>-86077.89</v>
      </c>
      <c r="L18" s="10"/>
    </row>
    <row r="19" spans="1:12" x14ac:dyDescent="0.25">
      <c r="A19" s="4"/>
      <c r="B19" s="5" t="s">
        <v>68</v>
      </c>
      <c r="C19" s="10">
        <f>'UNI CENTRE-A'!C12</f>
        <v>-12000</v>
      </c>
      <c r="D19" s="10">
        <v>-499587.26</v>
      </c>
      <c r="E19" s="10">
        <f>F19</f>
        <v>-9553.98</v>
      </c>
      <c r="F19" s="12">
        <v>-9553.98</v>
      </c>
      <c r="G19" s="10">
        <v>-232512.51</v>
      </c>
      <c r="H19" s="10">
        <v>-215119.56</v>
      </c>
      <c r="I19" s="10">
        <v>-118707.88</v>
      </c>
      <c r="J19" s="10">
        <v>-111367.52</v>
      </c>
      <c r="K19" s="10">
        <v>-71368.47</v>
      </c>
      <c r="L19" s="7"/>
    </row>
    <row r="20" spans="1:12" x14ac:dyDescent="0.25">
      <c r="A20" s="4"/>
      <c r="B20" s="5" t="s">
        <v>69</v>
      </c>
      <c r="C20" s="15">
        <f>HUB!B23</f>
        <v>131500</v>
      </c>
      <c r="D20" s="11"/>
      <c r="E20" s="11"/>
      <c r="F20" s="13"/>
      <c r="G20" s="11"/>
      <c r="H20" s="11"/>
      <c r="I20" s="11"/>
      <c r="J20" s="11"/>
      <c r="K20" s="11"/>
      <c r="L20" s="11"/>
    </row>
    <row r="21" spans="1:12" x14ac:dyDescent="0.25">
      <c r="A21" s="4"/>
      <c r="B21" s="5" t="s">
        <v>54</v>
      </c>
      <c r="C21" s="10">
        <f>SUM(C9:C20)</f>
        <v>-108335.61164999986</v>
      </c>
      <c r="D21" s="10">
        <v>-4345881.99</v>
      </c>
      <c r="E21" s="10">
        <f>SUM(E9:E19)</f>
        <v>-778840.19999999984</v>
      </c>
      <c r="F21" s="10">
        <f>SUM(F9:F19)</f>
        <v>76362.810000000041</v>
      </c>
      <c r="G21" s="10">
        <v>-1188635.0900000001</v>
      </c>
      <c r="H21" s="10">
        <v>152325.19200000001</v>
      </c>
      <c r="I21" s="10">
        <v>46658.038</v>
      </c>
      <c r="J21" s="10">
        <v>369514.58</v>
      </c>
      <c r="K21" s="10">
        <v>-805980.2</v>
      </c>
      <c r="L21" s="10"/>
    </row>
    <row r="22" spans="1:12" x14ac:dyDescent="0.25">
      <c r="A22" s="8"/>
      <c r="B22" s="8"/>
      <c r="C22" s="9"/>
      <c r="D22" s="9"/>
      <c r="E22" s="9"/>
      <c r="F22" s="9"/>
      <c r="G22" s="9"/>
      <c r="H22" s="9"/>
      <c r="I22" s="9"/>
      <c r="J22" s="9"/>
      <c r="K22" s="9"/>
      <c r="L22" s="9"/>
    </row>
    <row r="23" spans="1:12" x14ac:dyDescent="0.25">
      <c r="A23" s="5"/>
      <c r="B23" s="5" t="s">
        <v>70</v>
      </c>
      <c r="C23" s="10">
        <f>C14+C13+C12+C10+C9+C20</f>
        <v>-50686.361649999861</v>
      </c>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6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XFC77"/>
  <sheetViews>
    <sheetView topLeftCell="A12" zoomScaleNormal="100" workbookViewId="0">
      <selection activeCell="C24" sqref="C24"/>
    </sheetView>
  </sheetViews>
  <sheetFormatPr defaultRowHeight="13.2" x14ac:dyDescent="0.25"/>
  <cols>
    <col min="1" max="1" width="13.109375" customWidth="1"/>
    <col min="2" max="2" width="35.77734375" customWidth="1"/>
    <col min="3" max="3" width="12.6640625" customWidth="1"/>
    <col min="4" max="4" width="12" customWidth="1"/>
    <col min="5" max="5" width="12.332031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838</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839</v>
      </c>
      <c r="B9" s="5" t="s">
        <v>840</v>
      </c>
      <c r="C9" s="10">
        <f>H9*1.08</f>
        <v>0</v>
      </c>
      <c r="D9" s="7"/>
      <c r="E9" s="10"/>
      <c r="F9" s="10"/>
      <c r="G9" s="7"/>
      <c r="H9" s="7"/>
      <c r="I9" s="10">
        <v>-1667</v>
      </c>
      <c r="J9" s="10">
        <v>-3700</v>
      </c>
      <c r="K9" s="10">
        <v>-38050</v>
      </c>
      <c r="L9" s="7"/>
    </row>
    <row r="10" spans="1:12" x14ac:dyDescent="0.25">
      <c r="A10" s="4" t="s">
        <v>841</v>
      </c>
      <c r="B10" s="5" t="s">
        <v>842</v>
      </c>
      <c r="C10" s="10">
        <f>H10*1.08</f>
        <v>0</v>
      </c>
      <c r="D10" s="7"/>
      <c r="E10" s="10"/>
      <c r="F10" s="10"/>
      <c r="G10" s="7"/>
      <c r="H10" s="7"/>
      <c r="I10" s="7"/>
      <c r="J10" s="7"/>
      <c r="K10" s="10">
        <v>980</v>
      </c>
      <c r="L10" s="7"/>
    </row>
    <row r="11" spans="1:12" x14ac:dyDescent="0.25">
      <c r="A11" s="4" t="s">
        <v>843</v>
      </c>
      <c r="B11" s="5" t="s">
        <v>844</v>
      </c>
      <c r="C11" s="10">
        <v>1200</v>
      </c>
      <c r="D11" s="7"/>
      <c r="E11" s="10"/>
      <c r="F11" s="10">
        <v>200</v>
      </c>
      <c r="G11" s="10">
        <v>94.99</v>
      </c>
      <c r="H11" s="10">
        <v>69.819999999999993</v>
      </c>
      <c r="I11" s="10">
        <v>15.02</v>
      </c>
      <c r="J11" s="10">
        <v>810.29</v>
      </c>
      <c r="K11" s="10">
        <v>980.4</v>
      </c>
      <c r="L11" s="7"/>
    </row>
    <row r="12" spans="1:12" x14ac:dyDescent="0.25">
      <c r="A12" s="4" t="s">
        <v>845</v>
      </c>
      <c r="B12" s="5" t="s">
        <v>846</v>
      </c>
      <c r="C12" s="10">
        <v>8000</v>
      </c>
      <c r="D12" s="10">
        <v>3652.61</v>
      </c>
      <c r="E12" s="10">
        <v>5478.915</v>
      </c>
      <c r="F12" s="10">
        <v>7000</v>
      </c>
      <c r="G12" s="10">
        <v>5974.9</v>
      </c>
      <c r="H12" s="10">
        <v>10197.85</v>
      </c>
      <c r="I12" s="10">
        <v>6619.66</v>
      </c>
      <c r="J12" s="10">
        <v>7134.66</v>
      </c>
      <c r="K12" s="10">
        <v>7740.56</v>
      </c>
      <c r="L12" s="7"/>
    </row>
    <row r="13" spans="1:12" x14ac:dyDescent="0.25">
      <c r="A13" s="4" t="s">
        <v>847</v>
      </c>
      <c r="B13" s="5" t="s">
        <v>848</v>
      </c>
      <c r="C13" s="10">
        <v>25000</v>
      </c>
      <c r="D13" s="10">
        <v>2507.4699999999998</v>
      </c>
      <c r="E13" s="10">
        <v>3761.2049999999999</v>
      </c>
      <c r="F13" s="10"/>
      <c r="G13" s="10">
        <v>3695.82</v>
      </c>
      <c r="H13" s="10">
        <v>1101.33</v>
      </c>
      <c r="I13" s="7"/>
      <c r="J13" s="7"/>
      <c r="K13" s="10"/>
      <c r="L13" s="7"/>
    </row>
    <row r="14" spans="1:12" x14ac:dyDescent="0.25">
      <c r="A14" s="4" t="s">
        <v>849</v>
      </c>
      <c r="B14" s="5" t="s">
        <v>850</v>
      </c>
      <c r="C14" s="10"/>
      <c r="D14" s="10">
        <v>45733.66</v>
      </c>
      <c r="E14" s="10">
        <v>68600.490000000005</v>
      </c>
      <c r="F14" s="10"/>
      <c r="G14" s="10">
        <v>40250</v>
      </c>
      <c r="H14" s="10">
        <v>54107.519999999997</v>
      </c>
      <c r="I14" s="10">
        <v>74166.179999999993</v>
      </c>
      <c r="J14" s="10">
        <v>69787.47</v>
      </c>
      <c r="K14" s="10">
        <v>66360.06</v>
      </c>
      <c r="L14" s="7"/>
    </row>
    <row r="15" spans="1:12" x14ac:dyDescent="0.25">
      <c r="A15" s="4" t="s">
        <v>851</v>
      </c>
      <c r="B15" s="5" t="s">
        <v>852</v>
      </c>
      <c r="C15" s="10">
        <v>21000</v>
      </c>
      <c r="D15" s="7"/>
      <c r="E15" s="10"/>
      <c r="F15" s="10">
        <v>5000</v>
      </c>
      <c r="G15" s="7"/>
      <c r="H15" s="10">
        <v>14174.18</v>
      </c>
      <c r="I15" s="10">
        <v>23099.66</v>
      </c>
      <c r="J15" s="10">
        <v>26664.21</v>
      </c>
      <c r="K15" s="10">
        <v>18913.86</v>
      </c>
      <c r="L15" s="7"/>
    </row>
    <row r="16" spans="1:12" x14ac:dyDescent="0.25">
      <c r="A16" s="4" t="s">
        <v>853</v>
      </c>
      <c r="B16" s="5" t="s">
        <v>854</v>
      </c>
      <c r="C16" s="10">
        <v>6500</v>
      </c>
      <c r="D16" s="7"/>
      <c r="E16" s="10"/>
      <c r="F16" s="10">
        <v>1500</v>
      </c>
      <c r="G16" s="10">
        <v>1661.49</v>
      </c>
      <c r="H16" s="10">
        <v>6008.46</v>
      </c>
      <c r="I16" s="10">
        <v>3811.75</v>
      </c>
      <c r="J16" s="10">
        <v>5005.18</v>
      </c>
      <c r="K16" s="10">
        <v>6525.86</v>
      </c>
      <c r="L16" s="7"/>
    </row>
    <row r="17" spans="1:1024 1030:2048 2054:3072 3078:4096 4102:5120 5126:6144 6150:7168 7174:8192 8198:9216 9222:10240 10246:11264 11270:12288 12294:13312 13318:14336 14342:15360 15366:16383" x14ac:dyDescent="0.25">
      <c r="A17" s="4" t="s">
        <v>855</v>
      </c>
      <c r="B17" s="5" t="s">
        <v>856</v>
      </c>
      <c r="C17" s="10">
        <v>4000</v>
      </c>
      <c r="D17" s="10">
        <v>566.65</v>
      </c>
      <c r="E17" s="10">
        <v>849.97500000000002</v>
      </c>
      <c r="F17" s="10">
        <v>1000</v>
      </c>
      <c r="G17" s="10">
        <v>2318.4</v>
      </c>
      <c r="H17" s="10">
        <v>570.25</v>
      </c>
      <c r="I17" s="10">
        <v>2879.33</v>
      </c>
      <c r="J17" s="7"/>
      <c r="K17" s="7"/>
      <c r="L17" s="7"/>
    </row>
    <row r="18" spans="1:1024 1030:2048 2054:3072 3078:4096 4102:5120 5126:6144 6150:7168 7174:8192 8198:9216 9222:10240 10246:11264 11270:12288 12294:13312 13318:14336 14342:15360 15366:16383" x14ac:dyDescent="0.25">
      <c r="A18" s="4" t="s">
        <v>857</v>
      </c>
      <c r="B18" s="5" t="s">
        <v>858</v>
      </c>
      <c r="C18" s="10">
        <f>H18*1.08</f>
        <v>0</v>
      </c>
      <c r="D18" s="7"/>
      <c r="E18" s="10"/>
      <c r="F18" s="10">
        <v>250</v>
      </c>
      <c r="G18" s="7"/>
      <c r="H18" s="7"/>
      <c r="I18" s="10">
        <v>2218.9899999999998</v>
      </c>
      <c r="J18" s="7"/>
      <c r="K18" s="7"/>
      <c r="L18" s="7"/>
    </row>
    <row r="19" spans="1:1024 1030:2048 2054:3072 3078:4096 4102:5120 5126:6144 6150:7168 7174:8192 8198:9216 9222:10240 10246:11264 11270:12288 12294:13312 13318:14336 14342:15360 15366:16383" x14ac:dyDescent="0.25">
      <c r="A19" s="4" t="s">
        <v>859</v>
      </c>
      <c r="B19" s="5" t="s">
        <v>860</v>
      </c>
      <c r="C19" s="10">
        <v>2800</v>
      </c>
      <c r="D19" s="7"/>
      <c r="E19" s="10"/>
      <c r="F19" s="10">
        <v>2000</v>
      </c>
      <c r="G19" s="10">
        <v>1343.22</v>
      </c>
      <c r="H19" s="10">
        <v>2059.62</v>
      </c>
      <c r="I19" s="10">
        <v>2027.99</v>
      </c>
      <c r="J19" s="10">
        <v>2771.98</v>
      </c>
      <c r="K19" s="10">
        <v>5376.82</v>
      </c>
      <c r="L19" s="7"/>
    </row>
    <row r="20" spans="1:1024 1030:2048 2054:3072 3078:4096 4102:5120 5126:6144 6150:7168 7174:8192 8198:9216 9222:10240 10246:11264 11270:12288 12294:13312 13318:14336 14342:15360 15366:16383" x14ac:dyDescent="0.25">
      <c r="A20" s="4" t="s">
        <v>861</v>
      </c>
      <c r="B20" s="5" t="s">
        <v>862</v>
      </c>
      <c r="C20" s="10">
        <v>14000</v>
      </c>
      <c r="D20" s="10">
        <v>4.68</v>
      </c>
      <c r="E20" s="10">
        <v>7.02</v>
      </c>
      <c r="F20" s="10">
        <v>6000</v>
      </c>
      <c r="G20" s="10">
        <v>1364.88</v>
      </c>
      <c r="H20" s="10">
        <v>6858.66</v>
      </c>
      <c r="I20" s="10">
        <v>6457.34</v>
      </c>
      <c r="J20" s="10">
        <v>16724.099999999999</v>
      </c>
      <c r="K20" s="10">
        <v>16444.59</v>
      </c>
      <c r="L20" s="7"/>
    </row>
    <row r="21" spans="1:1024 1030:2048 2054:3072 3078:4096 4102:5120 5126:6144 6150:7168 7174:8192 8198:9216 9222:10240 10246:11264 11270:12288 12294:13312 13318:14336 14342:15360 15366:16383" x14ac:dyDescent="0.25">
      <c r="A21" s="4" t="s">
        <v>863</v>
      </c>
      <c r="B21" s="5" t="s">
        <v>864</v>
      </c>
      <c r="C21" s="10">
        <v>1000</v>
      </c>
      <c r="D21" s="7"/>
      <c r="E21" s="10"/>
      <c r="F21" s="10">
        <v>500</v>
      </c>
      <c r="G21" s="10">
        <v>3566.3</v>
      </c>
      <c r="H21" s="7"/>
      <c r="I21" s="10">
        <v>75.52</v>
      </c>
      <c r="J21" s="10">
        <v>66.650000000000006</v>
      </c>
      <c r="K21" s="10">
        <v>131.80000000000001</v>
      </c>
      <c r="L21" s="7"/>
    </row>
    <row r="22" spans="1:1024 1030:2048 2054:3072 3078:4096 4102:5120 5126:6144 6150:7168 7174:8192 8198:9216 9222:10240 10246:11264 11270:12288 12294:13312 13318:14336 14342:15360 15366:16383" ht="12" customHeight="1" x14ac:dyDescent="0.25">
      <c r="A22" s="4" t="s">
        <v>865</v>
      </c>
      <c r="B22" s="5" t="s">
        <v>866</v>
      </c>
      <c r="C22" s="10">
        <v>3500</v>
      </c>
      <c r="D22" s="10">
        <v>1559.97</v>
      </c>
      <c r="E22" s="10">
        <v>2339.9549999999999</v>
      </c>
      <c r="F22" s="10">
        <v>1500</v>
      </c>
      <c r="G22" s="10">
        <v>1231.95</v>
      </c>
      <c r="H22" s="10">
        <v>2222.0700000000002</v>
      </c>
      <c r="I22" s="10">
        <v>3340.7</v>
      </c>
      <c r="J22" s="10">
        <v>6842.28</v>
      </c>
      <c r="K22" s="10">
        <v>5217.18</v>
      </c>
      <c r="L22" s="7"/>
    </row>
    <row r="23" spans="1:1024 1030:2048 2054:3072 3078:4096 4102:5120 5126:6144 6150:7168 7174:8192 8198:9216 9222:10240 10246:11264 11270:12288 12294:13312 13318:14336 14342:15360 15366:16383" x14ac:dyDescent="0.25">
      <c r="A23" s="4" t="s">
        <v>867</v>
      </c>
      <c r="B23" s="5"/>
      <c r="C23" s="10">
        <f>H23*1.08</f>
        <v>0</v>
      </c>
      <c r="D23" s="7"/>
      <c r="E23" s="10"/>
      <c r="F23" s="10">
        <v>5000</v>
      </c>
      <c r="G23" s="7"/>
      <c r="H23" s="10"/>
      <c r="I23" s="10"/>
      <c r="J23" s="10"/>
      <c r="K23" s="7"/>
      <c r="L23" s="7"/>
      <c r="BJ23">
        <v>5000</v>
      </c>
      <c r="BK23">
        <v>0</v>
      </c>
      <c r="BL23" t="s">
        <v>867</v>
      </c>
      <c r="BR23">
        <v>5000</v>
      </c>
      <c r="BS23">
        <v>0</v>
      </c>
      <c r="BT23" t="s">
        <v>867</v>
      </c>
      <c r="BZ23">
        <v>5000</v>
      </c>
      <c r="CA23">
        <v>0</v>
      </c>
      <c r="CB23" t="s">
        <v>867</v>
      </c>
      <c r="CH23">
        <v>5000</v>
      </c>
      <c r="CI23">
        <v>0</v>
      </c>
      <c r="CJ23" t="s">
        <v>867</v>
      </c>
      <c r="CP23">
        <v>5000</v>
      </c>
      <c r="CQ23">
        <v>0</v>
      </c>
      <c r="CR23" t="s">
        <v>867</v>
      </c>
      <c r="CX23">
        <v>5000</v>
      </c>
      <c r="CY23">
        <v>0</v>
      </c>
      <c r="CZ23" t="s">
        <v>867</v>
      </c>
      <c r="DF23">
        <v>5000</v>
      </c>
      <c r="DG23">
        <v>0</v>
      </c>
      <c r="DH23" t="s">
        <v>867</v>
      </c>
      <c r="DN23">
        <v>5000</v>
      </c>
      <c r="DO23">
        <v>0</v>
      </c>
      <c r="DP23" t="s">
        <v>867</v>
      </c>
      <c r="DV23">
        <v>5000</v>
      </c>
      <c r="DW23">
        <v>0</v>
      </c>
      <c r="DX23" t="s">
        <v>867</v>
      </c>
      <c r="ED23">
        <v>5000</v>
      </c>
      <c r="EE23">
        <v>0</v>
      </c>
      <c r="EF23" t="s">
        <v>867</v>
      </c>
      <c r="EL23">
        <v>5000</v>
      </c>
      <c r="EM23">
        <v>0</v>
      </c>
      <c r="EN23" t="s">
        <v>867</v>
      </c>
      <c r="ET23">
        <v>5000</v>
      </c>
      <c r="EU23">
        <v>0</v>
      </c>
      <c r="EV23" t="s">
        <v>867</v>
      </c>
      <c r="FB23">
        <v>5000</v>
      </c>
      <c r="FC23">
        <v>0</v>
      </c>
      <c r="FD23" t="s">
        <v>867</v>
      </c>
      <c r="FJ23">
        <v>5000</v>
      </c>
      <c r="FK23">
        <v>0</v>
      </c>
      <c r="FL23" t="s">
        <v>867</v>
      </c>
      <c r="FR23">
        <v>5000</v>
      </c>
      <c r="FS23">
        <v>0</v>
      </c>
      <c r="FT23" t="s">
        <v>867</v>
      </c>
      <c r="FZ23">
        <v>5000</v>
      </c>
      <c r="GA23">
        <v>0</v>
      </c>
      <c r="GB23" t="s">
        <v>867</v>
      </c>
      <c r="GH23">
        <v>5000</v>
      </c>
      <c r="GI23">
        <v>0</v>
      </c>
      <c r="GJ23" t="s">
        <v>867</v>
      </c>
      <c r="GP23">
        <v>5000</v>
      </c>
      <c r="GQ23">
        <v>0</v>
      </c>
      <c r="GR23" t="s">
        <v>867</v>
      </c>
      <c r="GX23">
        <v>5000</v>
      </c>
      <c r="GY23">
        <v>0</v>
      </c>
      <c r="GZ23" t="s">
        <v>867</v>
      </c>
      <c r="HF23">
        <v>5000</v>
      </c>
      <c r="HG23">
        <v>0</v>
      </c>
      <c r="HH23" t="s">
        <v>867</v>
      </c>
      <c r="HN23">
        <v>5000</v>
      </c>
      <c r="HO23">
        <v>0</v>
      </c>
      <c r="HP23" t="s">
        <v>867</v>
      </c>
      <c r="HV23">
        <v>5000</v>
      </c>
      <c r="HW23">
        <v>0</v>
      </c>
      <c r="HX23" t="s">
        <v>867</v>
      </c>
      <c r="ID23">
        <v>5000</v>
      </c>
      <c r="IE23">
        <v>0</v>
      </c>
      <c r="IF23" t="s">
        <v>867</v>
      </c>
      <c r="IL23">
        <v>5000</v>
      </c>
      <c r="IM23">
        <v>0</v>
      </c>
      <c r="IN23" t="s">
        <v>867</v>
      </c>
      <c r="IT23">
        <v>5000</v>
      </c>
      <c r="IU23">
        <v>0</v>
      </c>
      <c r="IV23" t="s">
        <v>867</v>
      </c>
      <c r="JB23">
        <v>5000</v>
      </c>
      <c r="JC23">
        <v>0</v>
      </c>
      <c r="JD23" t="s">
        <v>867</v>
      </c>
      <c r="JJ23">
        <v>5000</v>
      </c>
      <c r="JK23">
        <v>0</v>
      </c>
      <c r="JL23" t="s">
        <v>867</v>
      </c>
      <c r="JR23">
        <v>5000</v>
      </c>
      <c r="JS23">
        <v>0</v>
      </c>
      <c r="JT23" t="s">
        <v>867</v>
      </c>
      <c r="JZ23">
        <v>5000</v>
      </c>
      <c r="KA23">
        <v>0</v>
      </c>
      <c r="KB23" t="s">
        <v>867</v>
      </c>
      <c r="KH23">
        <v>5000</v>
      </c>
      <c r="KI23">
        <v>0</v>
      </c>
      <c r="KJ23" t="s">
        <v>867</v>
      </c>
      <c r="KP23">
        <v>5000</v>
      </c>
      <c r="KQ23">
        <v>0</v>
      </c>
      <c r="KR23" t="s">
        <v>867</v>
      </c>
      <c r="KX23">
        <v>5000</v>
      </c>
      <c r="KY23">
        <v>0</v>
      </c>
      <c r="KZ23" t="s">
        <v>867</v>
      </c>
      <c r="LF23">
        <v>5000</v>
      </c>
      <c r="LG23">
        <v>0</v>
      </c>
      <c r="LH23" t="s">
        <v>867</v>
      </c>
      <c r="LN23">
        <v>5000</v>
      </c>
      <c r="LO23">
        <v>0</v>
      </c>
      <c r="LP23" t="s">
        <v>867</v>
      </c>
      <c r="LV23">
        <v>5000</v>
      </c>
      <c r="LW23">
        <v>0</v>
      </c>
      <c r="LX23" t="s">
        <v>867</v>
      </c>
      <c r="MD23">
        <v>5000</v>
      </c>
      <c r="ME23">
        <v>0</v>
      </c>
      <c r="MF23" t="s">
        <v>867</v>
      </c>
      <c r="ML23">
        <v>5000</v>
      </c>
      <c r="MM23">
        <v>0</v>
      </c>
      <c r="MN23" t="s">
        <v>867</v>
      </c>
      <c r="MT23">
        <v>5000</v>
      </c>
      <c r="MU23">
        <v>0</v>
      </c>
      <c r="MV23" t="s">
        <v>867</v>
      </c>
      <c r="NB23">
        <v>5000</v>
      </c>
      <c r="NC23">
        <v>0</v>
      </c>
      <c r="ND23" t="s">
        <v>867</v>
      </c>
      <c r="NJ23">
        <v>5000</v>
      </c>
      <c r="NK23">
        <v>0</v>
      </c>
      <c r="NL23" t="s">
        <v>867</v>
      </c>
      <c r="NR23">
        <v>5000</v>
      </c>
      <c r="NS23">
        <v>0</v>
      </c>
      <c r="NT23" t="s">
        <v>867</v>
      </c>
      <c r="NZ23">
        <v>5000</v>
      </c>
      <c r="OA23">
        <v>0</v>
      </c>
      <c r="OB23" t="s">
        <v>867</v>
      </c>
      <c r="OH23">
        <v>5000</v>
      </c>
      <c r="OI23">
        <v>0</v>
      </c>
      <c r="OJ23" t="s">
        <v>867</v>
      </c>
      <c r="OP23">
        <v>5000</v>
      </c>
      <c r="OQ23">
        <v>0</v>
      </c>
      <c r="OR23" t="s">
        <v>867</v>
      </c>
      <c r="OX23">
        <v>5000</v>
      </c>
      <c r="OY23">
        <v>0</v>
      </c>
      <c r="OZ23" t="s">
        <v>867</v>
      </c>
      <c r="PF23">
        <v>5000</v>
      </c>
      <c r="PG23">
        <v>0</v>
      </c>
      <c r="PH23" t="s">
        <v>867</v>
      </c>
      <c r="PN23">
        <v>5000</v>
      </c>
      <c r="PO23">
        <v>0</v>
      </c>
      <c r="PP23" t="s">
        <v>867</v>
      </c>
      <c r="PV23">
        <v>5000</v>
      </c>
      <c r="PW23">
        <v>0</v>
      </c>
      <c r="PX23" t="s">
        <v>867</v>
      </c>
      <c r="QD23">
        <v>5000</v>
      </c>
      <c r="QE23">
        <v>0</v>
      </c>
      <c r="QF23" t="s">
        <v>867</v>
      </c>
      <c r="QL23">
        <v>5000</v>
      </c>
      <c r="QM23">
        <v>0</v>
      </c>
      <c r="QN23" t="s">
        <v>867</v>
      </c>
      <c r="QT23">
        <v>5000</v>
      </c>
      <c r="QU23">
        <v>0</v>
      </c>
      <c r="QV23" t="s">
        <v>867</v>
      </c>
      <c r="RB23">
        <v>5000</v>
      </c>
      <c r="RC23">
        <v>0</v>
      </c>
      <c r="RD23" t="s">
        <v>867</v>
      </c>
      <c r="RJ23">
        <v>5000</v>
      </c>
      <c r="RK23">
        <v>0</v>
      </c>
      <c r="RL23" t="s">
        <v>867</v>
      </c>
      <c r="RR23">
        <v>5000</v>
      </c>
      <c r="RS23">
        <v>0</v>
      </c>
      <c r="RT23" t="s">
        <v>867</v>
      </c>
      <c r="RZ23">
        <v>5000</v>
      </c>
      <c r="SA23">
        <v>0</v>
      </c>
      <c r="SB23" t="s">
        <v>867</v>
      </c>
      <c r="SH23">
        <v>5000</v>
      </c>
      <c r="SI23">
        <v>0</v>
      </c>
      <c r="SJ23" t="s">
        <v>867</v>
      </c>
      <c r="SP23">
        <v>5000</v>
      </c>
      <c r="SQ23">
        <v>0</v>
      </c>
      <c r="SR23" t="s">
        <v>867</v>
      </c>
      <c r="SX23">
        <v>5000</v>
      </c>
      <c r="SY23">
        <v>0</v>
      </c>
      <c r="SZ23" t="s">
        <v>867</v>
      </c>
      <c r="TF23">
        <v>5000</v>
      </c>
      <c r="TG23">
        <v>0</v>
      </c>
      <c r="TH23" t="s">
        <v>867</v>
      </c>
      <c r="TN23">
        <v>5000</v>
      </c>
      <c r="TO23">
        <v>0</v>
      </c>
      <c r="TP23" t="s">
        <v>867</v>
      </c>
      <c r="TV23">
        <v>5000</v>
      </c>
      <c r="TW23">
        <v>0</v>
      </c>
      <c r="TX23" t="s">
        <v>867</v>
      </c>
      <c r="UD23">
        <v>5000</v>
      </c>
      <c r="UE23">
        <v>0</v>
      </c>
      <c r="UF23" t="s">
        <v>867</v>
      </c>
      <c r="UL23">
        <v>5000</v>
      </c>
      <c r="UM23">
        <v>0</v>
      </c>
      <c r="UN23" t="s">
        <v>867</v>
      </c>
      <c r="UT23">
        <v>5000</v>
      </c>
      <c r="UU23">
        <v>0</v>
      </c>
      <c r="UV23" t="s">
        <v>867</v>
      </c>
      <c r="VB23">
        <v>5000</v>
      </c>
      <c r="VC23">
        <v>0</v>
      </c>
      <c r="VD23" t="s">
        <v>867</v>
      </c>
      <c r="VJ23">
        <v>5000</v>
      </c>
      <c r="VK23">
        <v>0</v>
      </c>
      <c r="VL23" t="s">
        <v>867</v>
      </c>
      <c r="VR23">
        <v>5000</v>
      </c>
      <c r="VS23">
        <v>0</v>
      </c>
      <c r="VT23" t="s">
        <v>867</v>
      </c>
      <c r="VZ23">
        <v>5000</v>
      </c>
      <c r="WA23">
        <v>0</v>
      </c>
      <c r="WB23" t="s">
        <v>867</v>
      </c>
      <c r="WH23">
        <v>5000</v>
      </c>
      <c r="WI23">
        <v>0</v>
      </c>
      <c r="WJ23" t="s">
        <v>867</v>
      </c>
      <c r="WP23">
        <v>5000</v>
      </c>
      <c r="WQ23">
        <v>0</v>
      </c>
      <c r="WR23" t="s">
        <v>867</v>
      </c>
      <c r="WX23">
        <v>5000</v>
      </c>
      <c r="WY23">
        <v>0</v>
      </c>
      <c r="WZ23" t="s">
        <v>867</v>
      </c>
      <c r="XF23">
        <v>5000</v>
      </c>
      <c r="XG23">
        <v>0</v>
      </c>
      <c r="XH23" t="s">
        <v>867</v>
      </c>
      <c r="XN23">
        <v>5000</v>
      </c>
      <c r="XO23">
        <v>0</v>
      </c>
      <c r="XP23" t="s">
        <v>867</v>
      </c>
      <c r="XV23">
        <v>5000</v>
      </c>
      <c r="XW23">
        <v>0</v>
      </c>
      <c r="XX23" t="s">
        <v>867</v>
      </c>
      <c r="YD23">
        <v>5000</v>
      </c>
      <c r="YE23">
        <v>0</v>
      </c>
      <c r="YF23" t="s">
        <v>867</v>
      </c>
      <c r="YL23">
        <v>5000</v>
      </c>
      <c r="YM23">
        <v>0</v>
      </c>
      <c r="YN23" t="s">
        <v>867</v>
      </c>
      <c r="YT23">
        <v>5000</v>
      </c>
      <c r="YU23">
        <v>0</v>
      </c>
      <c r="YV23" t="s">
        <v>867</v>
      </c>
      <c r="ZB23">
        <v>5000</v>
      </c>
      <c r="ZC23">
        <v>0</v>
      </c>
      <c r="ZD23" t="s">
        <v>867</v>
      </c>
      <c r="ZJ23">
        <v>5000</v>
      </c>
      <c r="ZK23">
        <v>0</v>
      </c>
      <c r="ZL23" t="s">
        <v>867</v>
      </c>
      <c r="ZR23">
        <v>5000</v>
      </c>
      <c r="ZS23">
        <v>0</v>
      </c>
      <c r="ZT23" t="s">
        <v>867</v>
      </c>
      <c r="ZZ23">
        <v>5000</v>
      </c>
      <c r="AAA23">
        <v>0</v>
      </c>
      <c r="AAB23" t="s">
        <v>867</v>
      </c>
      <c r="AAH23">
        <v>5000</v>
      </c>
      <c r="AAI23">
        <v>0</v>
      </c>
      <c r="AAJ23" t="s">
        <v>867</v>
      </c>
      <c r="AAP23">
        <v>5000</v>
      </c>
      <c r="AAQ23">
        <v>0</v>
      </c>
      <c r="AAR23" t="s">
        <v>867</v>
      </c>
      <c r="AAX23">
        <v>5000</v>
      </c>
      <c r="AAY23">
        <v>0</v>
      </c>
      <c r="AAZ23" t="s">
        <v>867</v>
      </c>
      <c r="ABF23">
        <v>5000</v>
      </c>
      <c r="ABG23">
        <v>0</v>
      </c>
      <c r="ABH23" t="s">
        <v>867</v>
      </c>
      <c r="ABN23">
        <v>5000</v>
      </c>
      <c r="ABO23">
        <v>0</v>
      </c>
      <c r="ABP23" t="s">
        <v>867</v>
      </c>
      <c r="ABV23">
        <v>5000</v>
      </c>
      <c r="ABW23">
        <v>0</v>
      </c>
      <c r="ABX23" t="s">
        <v>867</v>
      </c>
      <c r="ACD23">
        <v>5000</v>
      </c>
      <c r="ACE23">
        <v>0</v>
      </c>
      <c r="ACF23" t="s">
        <v>867</v>
      </c>
      <c r="ACL23">
        <v>5000</v>
      </c>
      <c r="ACM23">
        <v>0</v>
      </c>
      <c r="ACN23" t="s">
        <v>867</v>
      </c>
      <c r="ACT23">
        <v>5000</v>
      </c>
      <c r="ACU23">
        <v>0</v>
      </c>
      <c r="ACV23" t="s">
        <v>867</v>
      </c>
      <c r="ADB23">
        <v>5000</v>
      </c>
      <c r="ADC23">
        <v>0</v>
      </c>
      <c r="ADD23" t="s">
        <v>867</v>
      </c>
      <c r="ADJ23">
        <v>5000</v>
      </c>
      <c r="ADK23">
        <v>0</v>
      </c>
      <c r="ADL23" t="s">
        <v>867</v>
      </c>
      <c r="ADR23">
        <v>5000</v>
      </c>
      <c r="ADS23">
        <v>0</v>
      </c>
      <c r="ADT23" t="s">
        <v>867</v>
      </c>
      <c r="ADZ23">
        <v>5000</v>
      </c>
      <c r="AEA23">
        <v>0</v>
      </c>
      <c r="AEB23" t="s">
        <v>867</v>
      </c>
      <c r="AEH23">
        <v>5000</v>
      </c>
      <c r="AEI23">
        <v>0</v>
      </c>
      <c r="AEJ23" t="s">
        <v>867</v>
      </c>
      <c r="AEP23">
        <v>5000</v>
      </c>
      <c r="AEQ23">
        <v>0</v>
      </c>
      <c r="AER23" t="s">
        <v>867</v>
      </c>
      <c r="AEX23">
        <v>5000</v>
      </c>
      <c r="AEY23">
        <v>0</v>
      </c>
      <c r="AEZ23" t="s">
        <v>867</v>
      </c>
      <c r="AFF23">
        <v>5000</v>
      </c>
      <c r="AFG23">
        <v>0</v>
      </c>
      <c r="AFH23" t="s">
        <v>867</v>
      </c>
      <c r="AFN23">
        <v>5000</v>
      </c>
      <c r="AFO23">
        <v>0</v>
      </c>
      <c r="AFP23" t="s">
        <v>867</v>
      </c>
      <c r="AFV23">
        <v>5000</v>
      </c>
      <c r="AFW23">
        <v>0</v>
      </c>
      <c r="AFX23" t="s">
        <v>867</v>
      </c>
      <c r="AGD23">
        <v>5000</v>
      </c>
      <c r="AGE23">
        <v>0</v>
      </c>
      <c r="AGF23" t="s">
        <v>867</v>
      </c>
      <c r="AGL23">
        <v>5000</v>
      </c>
      <c r="AGM23">
        <v>0</v>
      </c>
      <c r="AGN23" t="s">
        <v>867</v>
      </c>
      <c r="AGT23">
        <v>5000</v>
      </c>
      <c r="AGU23">
        <v>0</v>
      </c>
      <c r="AGV23" t="s">
        <v>867</v>
      </c>
      <c r="AHB23">
        <v>5000</v>
      </c>
      <c r="AHC23">
        <v>0</v>
      </c>
      <c r="AHD23" t="s">
        <v>867</v>
      </c>
      <c r="AHJ23">
        <v>5000</v>
      </c>
      <c r="AHK23">
        <v>0</v>
      </c>
      <c r="AHL23" t="s">
        <v>867</v>
      </c>
      <c r="AHR23">
        <v>5000</v>
      </c>
      <c r="AHS23">
        <v>0</v>
      </c>
      <c r="AHT23" t="s">
        <v>867</v>
      </c>
      <c r="AHZ23">
        <v>5000</v>
      </c>
      <c r="AIA23">
        <v>0</v>
      </c>
      <c r="AIB23" t="s">
        <v>867</v>
      </c>
      <c r="AIH23">
        <v>5000</v>
      </c>
      <c r="AII23">
        <v>0</v>
      </c>
      <c r="AIJ23" t="s">
        <v>867</v>
      </c>
      <c r="AIP23">
        <v>5000</v>
      </c>
      <c r="AIQ23">
        <v>0</v>
      </c>
      <c r="AIR23" t="s">
        <v>867</v>
      </c>
      <c r="AIX23">
        <v>5000</v>
      </c>
      <c r="AIY23">
        <v>0</v>
      </c>
      <c r="AIZ23" t="s">
        <v>867</v>
      </c>
      <c r="AJF23">
        <v>5000</v>
      </c>
      <c r="AJG23">
        <v>0</v>
      </c>
      <c r="AJH23" t="s">
        <v>867</v>
      </c>
      <c r="AJN23">
        <v>5000</v>
      </c>
      <c r="AJO23">
        <v>0</v>
      </c>
      <c r="AJP23" t="s">
        <v>867</v>
      </c>
      <c r="AJV23">
        <v>5000</v>
      </c>
      <c r="AJW23">
        <v>0</v>
      </c>
      <c r="AJX23" t="s">
        <v>867</v>
      </c>
      <c r="AKD23">
        <v>5000</v>
      </c>
      <c r="AKE23">
        <v>0</v>
      </c>
      <c r="AKF23" t="s">
        <v>867</v>
      </c>
      <c r="AKL23">
        <v>5000</v>
      </c>
      <c r="AKM23">
        <v>0</v>
      </c>
      <c r="AKN23" t="s">
        <v>867</v>
      </c>
      <c r="AKT23">
        <v>5000</v>
      </c>
      <c r="AKU23">
        <v>0</v>
      </c>
      <c r="AKV23" t="s">
        <v>867</v>
      </c>
      <c r="ALB23">
        <v>5000</v>
      </c>
      <c r="ALC23">
        <v>0</v>
      </c>
      <c r="ALD23" t="s">
        <v>867</v>
      </c>
      <c r="ALJ23">
        <v>5000</v>
      </c>
      <c r="ALK23">
        <v>0</v>
      </c>
      <c r="ALL23" t="s">
        <v>867</v>
      </c>
      <c r="ALR23">
        <v>5000</v>
      </c>
      <c r="ALS23">
        <v>0</v>
      </c>
      <c r="ALT23" t="s">
        <v>867</v>
      </c>
      <c r="ALZ23">
        <v>5000</v>
      </c>
      <c r="AMA23">
        <v>0</v>
      </c>
      <c r="AMB23" t="s">
        <v>867</v>
      </c>
      <c r="AMH23">
        <v>5000</v>
      </c>
      <c r="AMI23">
        <v>0</v>
      </c>
      <c r="AMJ23" t="s">
        <v>867</v>
      </c>
      <c r="AMP23">
        <v>5000</v>
      </c>
      <c r="AMQ23">
        <v>0</v>
      </c>
      <c r="AMR23" t="s">
        <v>867</v>
      </c>
      <c r="AMX23">
        <v>5000</v>
      </c>
      <c r="AMY23">
        <v>0</v>
      </c>
      <c r="AMZ23" t="s">
        <v>867</v>
      </c>
      <c r="ANF23">
        <v>5000</v>
      </c>
      <c r="ANG23">
        <v>0</v>
      </c>
      <c r="ANH23" t="s">
        <v>867</v>
      </c>
      <c r="ANN23">
        <v>5000</v>
      </c>
      <c r="ANO23">
        <v>0</v>
      </c>
      <c r="ANP23" t="s">
        <v>867</v>
      </c>
      <c r="ANV23">
        <v>5000</v>
      </c>
      <c r="ANW23">
        <v>0</v>
      </c>
      <c r="ANX23" t="s">
        <v>867</v>
      </c>
      <c r="AOD23">
        <v>5000</v>
      </c>
      <c r="AOE23">
        <v>0</v>
      </c>
      <c r="AOF23" t="s">
        <v>867</v>
      </c>
      <c r="AOL23">
        <v>5000</v>
      </c>
      <c r="AOM23">
        <v>0</v>
      </c>
      <c r="AON23" t="s">
        <v>867</v>
      </c>
      <c r="AOT23">
        <v>5000</v>
      </c>
      <c r="AOU23">
        <v>0</v>
      </c>
      <c r="AOV23" t="s">
        <v>867</v>
      </c>
      <c r="APB23">
        <v>5000</v>
      </c>
      <c r="APC23">
        <v>0</v>
      </c>
      <c r="APD23" t="s">
        <v>867</v>
      </c>
      <c r="APJ23">
        <v>5000</v>
      </c>
      <c r="APK23">
        <v>0</v>
      </c>
      <c r="APL23" t="s">
        <v>867</v>
      </c>
      <c r="APR23">
        <v>5000</v>
      </c>
      <c r="APS23">
        <v>0</v>
      </c>
      <c r="APT23" t="s">
        <v>867</v>
      </c>
      <c r="APZ23">
        <v>5000</v>
      </c>
      <c r="AQA23">
        <v>0</v>
      </c>
      <c r="AQB23" t="s">
        <v>867</v>
      </c>
      <c r="AQH23">
        <v>5000</v>
      </c>
      <c r="AQI23">
        <v>0</v>
      </c>
      <c r="AQJ23" t="s">
        <v>867</v>
      </c>
      <c r="AQP23">
        <v>5000</v>
      </c>
      <c r="AQQ23">
        <v>0</v>
      </c>
      <c r="AQR23" t="s">
        <v>867</v>
      </c>
      <c r="AQX23">
        <v>5000</v>
      </c>
      <c r="AQY23">
        <v>0</v>
      </c>
      <c r="AQZ23" t="s">
        <v>867</v>
      </c>
      <c r="ARF23">
        <v>5000</v>
      </c>
      <c r="ARG23">
        <v>0</v>
      </c>
      <c r="ARH23" t="s">
        <v>867</v>
      </c>
      <c r="ARN23">
        <v>5000</v>
      </c>
      <c r="ARO23">
        <v>0</v>
      </c>
      <c r="ARP23" t="s">
        <v>867</v>
      </c>
      <c r="ARV23">
        <v>5000</v>
      </c>
      <c r="ARW23">
        <v>0</v>
      </c>
      <c r="ARX23" t="s">
        <v>867</v>
      </c>
      <c r="ASD23">
        <v>5000</v>
      </c>
      <c r="ASE23">
        <v>0</v>
      </c>
      <c r="ASF23" t="s">
        <v>867</v>
      </c>
      <c r="ASL23">
        <v>5000</v>
      </c>
      <c r="ASM23">
        <v>0</v>
      </c>
      <c r="ASN23" t="s">
        <v>867</v>
      </c>
      <c r="AST23">
        <v>5000</v>
      </c>
      <c r="ASU23">
        <v>0</v>
      </c>
      <c r="ASV23" t="s">
        <v>867</v>
      </c>
      <c r="ATB23">
        <v>5000</v>
      </c>
      <c r="ATC23">
        <v>0</v>
      </c>
      <c r="ATD23" t="s">
        <v>867</v>
      </c>
      <c r="ATJ23">
        <v>5000</v>
      </c>
      <c r="ATK23">
        <v>0</v>
      </c>
      <c r="ATL23" t="s">
        <v>867</v>
      </c>
      <c r="ATR23">
        <v>5000</v>
      </c>
      <c r="ATS23">
        <v>0</v>
      </c>
      <c r="ATT23" t="s">
        <v>867</v>
      </c>
      <c r="ATZ23">
        <v>5000</v>
      </c>
      <c r="AUA23">
        <v>0</v>
      </c>
      <c r="AUB23" t="s">
        <v>867</v>
      </c>
      <c r="AUH23">
        <v>5000</v>
      </c>
      <c r="AUI23">
        <v>0</v>
      </c>
      <c r="AUJ23" t="s">
        <v>867</v>
      </c>
      <c r="AUP23">
        <v>5000</v>
      </c>
      <c r="AUQ23">
        <v>0</v>
      </c>
      <c r="AUR23" t="s">
        <v>867</v>
      </c>
      <c r="AUX23">
        <v>5000</v>
      </c>
      <c r="AUY23">
        <v>0</v>
      </c>
      <c r="AUZ23" t="s">
        <v>867</v>
      </c>
      <c r="AVF23">
        <v>5000</v>
      </c>
      <c r="AVG23">
        <v>0</v>
      </c>
      <c r="AVH23" t="s">
        <v>867</v>
      </c>
      <c r="AVN23">
        <v>5000</v>
      </c>
      <c r="AVO23">
        <v>0</v>
      </c>
      <c r="AVP23" t="s">
        <v>867</v>
      </c>
      <c r="AVV23">
        <v>5000</v>
      </c>
      <c r="AVW23">
        <v>0</v>
      </c>
      <c r="AVX23" t="s">
        <v>867</v>
      </c>
      <c r="AWD23">
        <v>5000</v>
      </c>
      <c r="AWE23">
        <v>0</v>
      </c>
      <c r="AWF23" t="s">
        <v>867</v>
      </c>
      <c r="AWL23">
        <v>5000</v>
      </c>
      <c r="AWM23">
        <v>0</v>
      </c>
      <c r="AWN23" t="s">
        <v>867</v>
      </c>
      <c r="AWT23">
        <v>5000</v>
      </c>
      <c r="AWU23">
        <v>0</v>
      </c>
      <c r="AWV23" t="s">
        <v>867</v>
      </c>
      <c r="AXB23">
        <v>5000</v>
      </c>
      <c r="AXC23">
        <v>0</v>
      </c>
      <c r="AXD23" t="s">
        <v>867</v>
      </c>
      <c r="AXJ23">
        <v>5000</v>
      </c>
      <c r="AXK23">
        <v>0</v>
      </c>
      <c r="AXL23" t="s">
        <v>867</v>
      </c>
      <c r="AXR23">
        <v>5000</v>
      </c>
      <c r="AXS23">
        <v>0</v>
      </c>
      <c r="AXT23" t="s">
        <v>867</v>
      </c>
      <c r="AXZ23">
        <v>5000</v>
      </c>
      <c r="AYA23">
        <v>0</v>
      </c>
      <c r="AYB23" t="s">
        <v>867</v>
      </c>
      <c r="AYH23">
        <v>5000</v>
      </c>
      <c r="AYI23">
        <v>0</v>
      </c>
      <c r="AYJ23" t="s">
        <v>867</v>
      </c>
      <c r="AYP23">
        <v>5000</v>
      </c>
      <c r="AYQ23">
        <v>0</v>
      </c>
      <c r="AYR23" t="s">
        <v>867</v>
      </c>
      <c r="AYX23">
        <v>5000</v>
      </c>
      <c r="AYY23">
        <v>0</v>
      </c>
      <c r="AYZ23" t="s">
        <v>867</v>
      </c>
      <c r="AZF23">
        <v>5000</v>
      </c>
      <c r="AZG23">
        <v>0</v>
      </c>
      <c r="AZH23" t="s">
        <v>867</v>
      </c>
      <c r="AZN23">
        <v>5000</v>
      </c>
      <c r="AZO23">
        <v>0</v>
      </c>
      <c r="AZP23" t="s">
        <v>867</v>
      </c>
      <c r="AZV23">
        <v>5000</v>
      </c>
      <c r="AZW23">
        <v>0</v>
      </c>
      <c r="AZX23" t="s">
        <v>867</v>
      </c>
      <c r="BAD23">
        <v>5000</v>
      </c>
      <c r="BAE23">
        <v>0</v>
      </c>
      <c r="BAF23" t="s">
        <v>867</v>
      </c>
      <c r="BAL23">
        <v>5000</v>
      </c>
      <c r="BAM23">
        <v>0</v>
      </c>
      <c r="BAN23" t="s">
        <v>867</v>
      </c>
      <c r="BAT23">
        <v>5000</v>
      </c>
      <c r="BAU23">
        <v>0</v>
      </c>
      <c r="BAV23" t="s">
        <v>867</v>
      </c>
      <c r="BBB23">
        <v>5000</v>
      </c>
      <c r="BBC23">
        <v>0</v>
      </c>
      <c r="BBD23" t="s">
        <v>867</v>
      </c>
      <c r="BBJ23">
        <v>5000</v>
      </c>
      <c r="BBK23">
        <v>0</v>
      </c>
      <c r="BBL23" t="s">
        <v>867</v>
      </c>
      <c r="BBR23">
        <v>5000</v>
      </c>
      <c r="BBS23">
        <v>0</v>
      </c>
      <c r="BBT23" t="s">
        <v>867</v>
      </c>
      <c r="BBZ23">
        <v>5000</v>
      </c>
      <c r="BCA23">
        <v>0</v>
      </c>
      <c r="BCB23" t="s">
        <v>867</v>
      </c>
      <c r="BCH23">
        <v>5000</v>
      </c>
      <c r="BCI23">
        <v>0</v>
      </c>
      <c r="BCJ23" t="s">
        <v>867</v>
      </c>
      <c r="BCP23">
        <v>5000</v>
      </c>
      <c r="BCQ23">
        <v>0</v>
      </c>
      <c r="BCR23" t="s">
        <v>867</v>
      </c>
      <c r="BCX23">
        <v>5000</v>
      </c>
      <c r="BCY23">
        <v>0</v>
      </c>
      <c r="BCZ23" t="s">
        <v>867</v>
      </c>
      <c r="BDF23">
        <v>5000</v>
      </c>
      <c r="BDG23">
        <v>0</v>
      </c>
      <c r="BDH23" t="s">
        <v>867</v>
      </c>
      <c r="BDN23">
        <v>5000</v>
      </c>
      <c r="BDO23">
        <v>0</v>
      </c>
      <c r="BDP23" t="s">
        <v>867</v>
      </c>
      <c r="BDV23">
        <v>5000</v>
      </c>
      <c r="BDW23">
        <v>0</v>
      </c>
      <c r="BDX23" t="s">
        <v>867</v>
      </c>
      <c r="BED23">
        <v>5000</v>
      </c>
      <c r="BEE23">
        <v>0</v>
      </c>
      <c r="BEF23" t="s">
        <v>867</v>
      </c>
      <c r="BEL23">
        <v>5000</v>
      </c>
      <c r="BEM23">
        <v>0</v>
      </c>
      <c r="BEN23" t="s">
        <v>867</v>
      </c>
      <c r="BET23">
        <v>5000</v>
      </c>
      <c r="BEU23">
        <v>0</v>
      </c>
      <c r="BEV23" t="s">
        <v>867</v>
      </c>
      <c r="BFB23">
        <v>5000</v>
      </c>
      <c r="BFC23">
        <v>0</v>
      </c>
      <c r="BFD23" t="s">
        <v>867</v>
      </c>
      <c r="BFJ23">
        <v>5000</v>
      </c>
      <c r="BFK23">
        <v>0</v>
      </c>
      <c r="BFL23" t="s">
        <v>867</v>
      </c>
      <c r="BFR23">
        <v>5000</v>
      </c>
      <c r="BFS23">
        <v>0</v>
      </c>
      <c r="BFT23" t="s">
        <v>867</v>
      </c>
      <c r="BFZ23">
        <v>5000</v>
      </c>
      <c r="BGA23">
        <v>0</v>
      </c>
      <c r="BGB23" t="s">
        <v>867</v>
      </c>
      <c r="BGH23">
        <v>5000</v>
      </c>
      <c r="BGI23">
        <v>0</v>
      </c>
      <c r="BGJ23" t="s">
        <v>867</v>
      </c>
      <c r="BGP23">
        <v>5000</v>
      </c>
      <c r="BGQ23">
        <v>0</v>
      </c>
      <c r="BGR23" t="s">
        <v>867</v>
      </c>
      <c r="BGX23">
        <v>5000</v>
      </c>
      <c r="BGY23">
        <v>0</v>
      </c>
      <c r="BGZ23" t="s">
        <v>867</v>
      </c>
      <c r="BHF23">
        <v>5000</v>
      </c>
      <c r="BHG23">
        <v>0</v>
      </c>
      <c r="BHH23" t="s">
        <v>867</v>
      </c>
      <c r="BHN23">
        <v>5000</v>
      </c>
      <c r="BHO23">
        <v>0</v>
      </c>
      <c r="BHP23" t="s">
        <v>867</v>
      </c>
      <c r="BHV23">
        <v>5000</v>
      </c>
      <c r="BHW23">
        <v>0</v>
      </c>
      <c r="BHX23" t="s">
        <v>867</v>
      </c>
      <c r="BID23">
        <v>5000</v>
      </c>
      <c r="BIE23">
        <v>0</v>
      </c>
      <c r="BIF23" t="s">
        <v>867</v>
      </c>
      <c r="BIL23">
        <v>5000</v>
      </c>
      <c r="BIM23">
        <v>0</v>
      </c>
      <c r="BIN23" t="s">
        <v>867</v>
      </c>
      <c r="BIT23">
        <v>5000</v>
      </c>
      <c r="BIU23">
        <v>0</v>
      </c>
      <c r="BIV23" t="s">
        <v>867</v>
      </c>
      <c r="BJB23">
        <v>5000</v>
      </c>
      <c r="BJC23">
        <v>0</v>
      </c>
      <c r="BJD23" t="s">
        <v>867</v>
      </c>
      <c r="BJJ23">
        <v>5000</v>
      </c>
      <c r="BJK23">
        <v>0</v>
      </c>
      <c r="BJL23" t="s">
        <v>867</v>
      </c>
      <c r="BJR23">
        <v>5000</v>
      </c>
      <c r="BJS23">
        <v>0</v>
      </c>
      <c r="BJT23" t="s">
        <v>867</v>
      </c>
      <c r="BJZ23">
        <v>5000</v>
      </c>
      <c r="BKA23">
        <v>0</v>
      </c>
      <c r="BKB23" t="s">
        <v>867</v>
      </c>
      <c r="BKH23">
        <v>5000</v>
      </c>
      <c r="BKI23">
        <v>0</v>
      </c>
      <c r="BKJ23" t="s">
        <v>867</v>
      </c>
      <c r="BKP23">
        <v>5000</v>
      </c>
      <c r="BKQ23">
        <v>0</v>
      </c>
      <c r="BKR23" t="s">
        <v>867</v>
      </c>
      <c r="BKX23">
        <v>5000</v>
      </c>
      <c r="BKY23">
        <v>0</v>
      </c>
      <c r="BKZ23" t="s">
        <v>867</v>
      </c>
      <c r="BLF23">
        <v>5000</v>
      </c>
      <c r="BLG23">
        <v>0</v>
      </c>
      <c r="BLH23" t="s">
        <v>867</v>
      </c>
      <c r="BLN23">
        <v>5000</v>
      </c>
      <c r="BLO23">
        <v>0</v>
      </c>
      <c r="BLP23" t="s">
        <v>867</v>
      </c>
      <c r="BLV23">
        <v>5000</v>
      </c>
      <c r="BLW23">
        <v>0</v>
      </c>
      <c r="BLX23" t="s">
        <v>867</v>
      </c>
      <c r="BMD23">
        <v>5000</v>
      </c>
      <c r="BME23">
        <v>0</v>
      </c>
      <c r="BMF23" t="s">
        <v>867</v>
      </c>
      <c r="BML23">
        <v>5000</v>
      </c>
      <c r="BMM23">
        <v>0</v>
      </c>
      <c r="BMN23" t="s">
        <v>867</v>
      </c>
      <c r="BMT23">
        <v>5000</v>
      </c>
      <c r="BMU23">
        <v>0</v>
      </c>
      <c r="BMV23" t="s">
        <v>867</v>
      </c>
      <c r="BNB23">
        <v>5000</v>
      </c>
      <c r="BNC23">
        <v>0</v>
      </c>
      <c r="BND23" t="s">
        <v>867</v>
      </c>
      <c r="BNJ23">
        <v>5000</v>
      </c>
      <c r="BNK23">
        <v>0</v>
      </c>
      <c r="BNL23" t="s">
        <v>867</v>
      </c>
      <c r="BNR23">
        <v>5000</v>
      </c>
      <c r="BNS23">
        <v>0</v>
      </c>
      <c r="BNT23" t="s">
        <v>867</v>
      </c>
      <c r="BNZ23">
        <v>5000</v>
      </c>
      <c r="BOA23">
        <v>0</v>
      </c>
      <c r="BOB23" t="s">
        <v>867</v>
      </c>
      <c r="BOH23">
        <v>5000</v>
      </c>
      <c r="BOI23">
        <v>0</v>
      </c>
      <c r="BOJ23" t="s">
        <v>867</v>
      </c>
      <c r="BOP23">
        <v>5000</v>
      </c>
      <c r="BOQ23">
        <v>0</v>
      </c>
      <c r="BOR23" t="s">
        <v>867</v>
      </c>
      <c r="BOX23">
        <v>5000</v>
      </c>
      <c r="BOY23">
        <v>0</v>
      </c>
      <c r="BOZ23" t="s">
        <v>867</v>
      </c>
      <c r="BPF23">
        <v>5000</v>
      </c>
      <c r="BPG23">
        <v>0</v>
      </c>
      <c r="BPH23" t="s">
        <v>867</v>
      </c>
      <c r="BPN23">
        <v>5000</v>
      </c>
      <c r="BPO23">
        <v>0</v>
      </c>
      <c r="BPP23" t="s">
        <v>867</v>
      </c>
      <c r="BPV23">
        <v>5000</v>
      </c>
      <c r="BPW23">
        <v>0</v>
      </c>
      <c r="BPX23" t="s">
        <v>867</v>
      </c>
      <c r="BQD23">
        <v>5000</v>
      </c>
      <c r="BQE23">
        <v>0</v>
      </c>
      <c r="BQF23" t="s">
        <v>867</v>
      </c>
      <c r="BQL23">
        <v>5000</v>
      </c>
      <c r="BQM23">
        <v>0</v>
      </c>
      <c r="BQN23" t="s">
        <v>867</v>
      </c>
      <c r="BQT23">
        <v>5000</v>
      </c>
      <c r="BQU23">
        <v>0</v>
      </c>
      <c r="BQV23" t="s">
        <v>867</v>
      </c>
      <c r="BRB23">
        <v>5000</v>
      </c>
      <c r="BRC23">
        <v>0</v>
      </c>
      <c r="BRD23" t="s">
        <v>867</v>
      </c>
      <c r="BRJ23">
        <v>5000</v>
      </c>
      <c r="BRK23">
        <v>0</v>
      </c>
      <c r="BRL23" t="s">
        <v>867</v>
      </c>
      <c r="BRR23">
        <v>5000</v>
      </c>
      <c r="BRS23">
        <v>0</v>
      </c>
      <c r="BRT23" t="s">
        <v>867</v>
      </c>
      <c r="BRZ23">
        <v>5000</v>
      </c>
      <c r="BSA23">
        <v>0</v>
      </c>
      <c r="BSB23" t="s">
        <v>867</v>
      </c>
      <c r="BSH23">
        <v>5000</v>
      </c>
      <c r="BSI23">
        <v>0</v>
      </c>
      <c r="BSJ23" t="s">
        <v>867</v>
      </c>
      <c r="BSP23">
        <v>5000</v>
      </c>
      <c r="BSQ23">
        <v>0</v>
      </c>
      <c r="BSR23" t="s">
        <v>867</v>
      </c>
      <c r="BSX23">
        <v>5000</v>
      </c>
      <c r="BSY23">
        <v>0</v>
      </c>
      <c r="BSZ23" t="s">
        <v>867</v>
      </c>
      <c r="BTF23">
        <v>5000</v>
      </c>
      <c r="BTG23">
        <v>0</v>
      </c>
      <c r="BTH23" t="s">
        <v>867</v>
      </c>
      <c r="BTN23">
        <v>5000</v>
      </c>
      <c r="BTO23">
        <v>0</v>
      </c>
      <c r="BTP23" t="s">
        <v>867</v>
      </c>
      <c r="BTV23">
        <v>5000</v>
      </c>
      <c r="BTW23">
        <v>0</v>
      </c>
      <c r="BTX23" t="s">
        <v>867</v>
      </c>
      <c r="BUD23">
        <v>5000</v>
      </c>
      <c r="BUE23">
        <v>0</v>
      </c>
      <c r="BUF23" t="s">
        <v>867</v>
      </c>
      <c r="BUL23">
        <v>5000</v>
      </c>
      <c r="BUM23">
        <v>0</v>
      </c>
      <c r="BUN23" t="s">
        <v>867</v>
      </c>
      <c r="BUT23">
        <v>5000</v>
      </c>
      <c r="BUU23">
        <v>0</v>
      </c>
      <c r="BUV23" t="s">
        <v>867</v>
      </c>
      <c r="BVB23">
        <v>5000</v>
      </c>
      <c r="BVC23">
        <v>0</v>
      </c>
      <c r="BVD23" t="s">
        <v>867</v>
      </c>
      <c r="BVJ23">
        <v>5000</v>
      </c>
      <c r="BVK23">
        <v>0</v>
      </c>
      <c r="BVL23" t="s">
        <v>867</v>
      </c>
      <c r="BVR23">
        <v>5000</v>
      </c>
      <c r="BVS23">
        <v>0</v>
      </c>
      <c r="BVT23" t="s">
        <v>867</v>
      </c>
      <c r="BVZ23">
        <v>5000</v>
      </c>
      <c r="BWA23">
        <v>0</v>
      </c>
      <c r="BWB23" t="s">
        <v>867</v>
      </c>
      <c r="BWH23">
        <v>5000</v>
      </c>
      <c r="BWI23">
        <v>0</v>
      </c>
      <c r="BWJ23" t="s">
        <v>867</v>
      </c>
      <c r="BWP23">
        <v>5000</v>
      </c>
      <c r="BWQ23">
        <v>0</v>
      </c>
      <c r="BWR23" t="s">
        <v>867</v>
      </c>
      <c r="BWX23">
        <v>5000</v>
      </c>
      <c r="BWY23">
        <v>0</v>
      </c>
      <c r="BWZ23" t="s">
        <v>867</v>
      </c>
      <c r="BXF23">
        <v>5000</v>
      </c>
      <c r="BXG23">
        <v>0</v>
      </c>
      <c r="BXH23" t="s">
        <v>867</v>
      </c>
      <c r="BXN23">
        <v>5000</v>
      </c>
      <c r="BXO23">
        <v>0</v>
      </c>
      <c r="BXP23" t="s">
        <v>867</v>
      </c>
      <c r="BXV23">
        <v>5000</v>
      </c>
      <c r="BXW23">
        <v>0</v>
      </c>
      <c r="BXX23" t="s">
        <v>867</v>
      </c>
      <c r="BYD23">
        <v>5000</v>
      </c>
      <c r="BYE23">
        <v>0</v>
      </c>
      <c r="BYF23" t="s">
        <v>867</v>
      </c>
      <c r="BYL23">
        <v>5000</v>
      </c>
      <c r="BYM23">
        <v>0</v>
      </c>
      <c r="BYN23" t="s">
        <v>867</v>
      </c>
      <c r="BYT23">
        <v>5000</v>
      </c>
      <c r="BYU23">
        <v>0</v>
      </c>
      <c r="BYV23" t="s">
        <v>867</v>
      </c>
      <c r="BZB23">
        <v>5000</v>
      </c>
      <c r="BZC23">
        <v>0</v>
      </c>
      <c r="BZD23" t="s">
        <v>867</v>
      </c>
      <c r="BZJ23">
        <v>5000</v>
      </c>
      <c r="BZK23">
        <v>0</v>
      </c>
      <c r="BZL23" t="s">
        <v>867</v>
      </c>
      <c r="BZR23">
        <v>5000</v>
      </c>
      <c r="BZS23">
        <v>0</v>
      </c>
      <c r="BZT23" t="s">
        <v>867</v>
      </c>
      <c r="BZZ23">
        <v>5000</v>
      </c>
      <c r="CAA23">
        <v>0</v>
      </c>
      <c r="CAB23" t="s">
        <v>867</v>
      </c>
      <c r="CAH23">
        <v>5000</v>
      </c>
      <c r="CAI23">
        <v>0</v>
      </c>
      <c r="CAJ23" t="s">
        <v>867</v>
      </c>
      <c r="CAP23">
        <v>5000</v>
      </c>
      <c r="CAQ23">
        <v>0</v>
      </c>
      <c r="CAR23" t="s">
        <v>867</v>
      </c>
      <c r="CAX23">
        <v>5000</v>
      </c>
      <c r="CAY23">
        <v>0</v>
      </c>
      <c r="CAZ23" t="s">
        <v>867</v>
      </c>
      <c r="CBF23">
        <v>5000</v>
      </c>
      <c r="CBG23">
        <v>0</v>
      </c>
      <c r="CBH23" t="s">
        <v>867</v>
      </c>
      <c r="CBN23">
        <v>5000</v>
      </c>
      <c r="CBO23">
        <v>0</v>
      </c>
      <c r="CBP23" t="s">
        <v>867</v>
      </c>
      <c r="CBV23">
        <v>5000</v>
      </c>
      <c r="CBW23">
        <v>0</v>
      </c>
      <c r="CBX23" t="s">
        <v>867</v>
      </c>
      <c r="CCD23">
        <v>5000</v>
      </c>
      <c r="CCE23">
        <v>0</v>
      </c>
      <c r="CCF23" t="s">
        <v>867</v>
      </c>
      <c r="CCL23">
        <v>5000</v>
      </c>
      <c r="CCM23">
        <v>0</v>
      </c>
      <c r="CCN23" t="s">
        <v>867</v>
      </c>
      <c r="CCT23">
        <v>5000</v>
      </c>
      <c r="CCU23">
        <v>0</v>
      </c>
      <c r="CCV23" t="s">
        <v>867</v>
      </c>
      <c r="CDB23">
        <v>5000</v>
      </c>
      <c r="CDC23">
        <v>0</v>
      </c>
      <c r="CDD23" t="s">
        <v>867</v>
      </c>
      <c r="CDJ23">
        <v>5000</v>
      </c>
      <c r="CDK23">
        <v>0</v>
      </c>
      <c r="CDL23" t="s">
        <v>867</v>
      </c>
      <c r="CDR23">
        <v>5000</v>
      </c>
      <c r="CDS23">
        <v>0</v>
      </c>
      <c r="CDT23" t="s">
        <v>867</v>
      </c>
      <c r="CDZ23">
        <v>5000</v>
      </c>
      <c r="CEA23">
        <v>0</v>
      </c>
      <c r="CEB23" t="s">
        <v>867</v>
      </c>
      <c r="CEH23">
        <v>5000</v>
      </c>
      <c r="CEI23">
        <v>0</v>
      </c>
      <c r="CEJ23" t="s">
        <v>867</v>
      </c>
      <c r="CEP23">
        <v>5000</v>
      </c>
      <c r="CEQ23">
        <v>0</v>
      </c>
      <c r="CER23" t="s">
        <v>867</v>
      </c>
      <c r="CEX23">
        <v>5000</v>
      </c>
      <c r="CEY23">
        <v>0</v>
      </c>
      <c r="CEZ23" t="s">
        <v>867</v>
      </c>
      <c r="CFF23">
        <v>5000</v>
      </c>
      <c r="CFG23">
        <v>0</v>
      </c>
      <c r="CFH23" t="s">
        <v>867</v>
      </c>
      <c r="CFN23">
        <v>5000</v>
      </c>
      <c r="CFO23">
        <v>0</v>
      </c>
      <c r="CFP23" t="s">
        <v>867</v>
      </c>
      <c r="CFV23">
        <v>5000</v>
      </c>
      <c r="CFW23">
        <v>0</v>
      </c>
      <c r="CFX23" t="s">
        <v>867</v>
      </c>
      <c r="CGD23">
        <v>5000</v>
      </c>
      <c r="CGE23">
        <v>0</v>
      </c>
      <c r="CGF23" t="s">
        <v>867</v>
      </c>
      <c r="CGL23">
        <v>5000</v>
      </c>
      <c r="CGM23">
        <v>0</v>
      </c>
      <c r="CGN23" t="s">
        <v>867</v>
      </c>
      <c r="CGT23">
        <v>5000</v>
      </c>
      <c r="CGU23">
        <v>0</v>
      </c>
      <c r="CGV23" t="s">
        <v>867</v>
      </c>
      <c r="CHB23">
        <v>5000</v>
      </c>
      <c r="CHC23">
        <v>0</v>
      </c>
      <c r="CHD23" t="s">
        <v>867</v>
      </c>
      <c r="CHJ23">
        <v>5000</v>
      </c>
      <c r="CHK23">
        <v>0</v>
      </c>
      <c r="CHL23" t="s">
        <v>867</v>
      </c>
      <c r="CHR23">
        <v>5000</v>
      </c>
      <c r="CHS23">
        <v>0</v>
      </c>
      <c r="CHT23" t="s">
        <v>867</v>
      </c>
      <c r="CHZ23">
        <v>5000</v>
      </c>
      <c r="CIA23">
        <v>0</v>
      </c>
      <c r="CIB23" t="s">
        <v>867</v>
      </c>
      <c r="CIH23">
        <v>5000</v>
      </c>
      <c r="CII23">
        <v>0</v>
      </c>
      <c r="CIJ23" t="s">
        <v>867</v>
      </c>
      <c r="CIP23">
        <v>5000</v>
      </c>
      <c r="CIQ23">
        <v>0</v>
      </c>
      <c r="CIR23" t="s">
        <v>867</v>
      </c>
      <c r="CIX23">
        <v>5000</v>
      </c>
      <c r="CIY23">
        <v>0</v>
      </c>
      <c r="CIZ23" t="s">
        <v>867</v>
      </c>
      <c r="CJF23">
        <v>5000</v>
      </c>
      <c r="CJG23">
        <v>0</v>
      </c>
      <c r="CJH23" t="s">
        <v>867</v>
      </c>
      <c r="CJN23">
        <v>5000</v>
      </c>
      <c r="CJO23">
        <v>0</v>
      </c>
      <c r="CJP23" t="s">
        <v>867</v>
      </c>
      <c r="CJV23">
        <v>5000</v>
      </c>
      <c r="CJW23">
        <v>0</v>
      </c>
      <c r="CJX23" t="s">
        <v>867</v>
      </c>
      <c r="CKD23">
        <v>5000</v>
      </c>
      <c r="CKE23">
        <v>0</v>
      </c>
      <c r="CKF23" t="s">
        <v>867</v>
      </c>
      <c r="CKL23">
        <v>5000</v>
      </c>
      <c r="CKM23">
        <v>0</v>
      </c>
      <c r="CKN23" t="s">
        <v>867</v>
      </c>
      <c r="CKT23">
        <v>5000</v>
      </c>
      <c r="CKU23">
        <v>0</v>
      </c>
      <c r="CKV23" t="s">
        <v>867</v>
      </c>
      <c r="CLB23">
        <v>5000</v>
      </c>
      <c r="CLC23">
        <v>0</v>
      </c>
      <c r="CLD23" t="s">
        <v>867</v>
      </c>
      <c r="CLJ23">
        <v>5000</v>
      </c>
      <c r="CLK23">
        <v>0</v>
      </c>
      <c r="CLL23" t="s">
        <v>867</v>
      </c>
      <c r="CLR23">
        <v>5000</v>
      </c>
      <c r="CLS23">
        <v>0</v>
      </c>
      <c r="CLT23" t="s">
        <v>867</v>
      </c>
      <c r="CLZ23">
        <v>5000</v>
      </c>
      <c r="CMA23">
        <v>0</v>
      </c>
      <c r="CMB23" t="s">
        <v>867</v>
      </c>
      <c r="CMH23">
        <v>5000</v>
      </c>
      <c r="CMI23">
        <v>0</v>
      </c>
      <c r="CMJ23" t="s">
        <v>867</v>
      </c>
      <c r="CMP23">
        <v>5000</v>
      </c>
      <c r="CMQ23">
        <v>0</v>
      </c>
      <c r="CMR23" t="s">
        <v>867</v>
      </c>
      <c r="CMX23">
        <v>5000</v>
      </c>
      <c r="CMY23">
        <v>0</v>
      </c>
      <c r="CMZ23" t="s">
        <v>867</v>
      </c>
      <c r="CNF23">
        <v>5000</v>
      </c>
      <c r="CNG23">
        <v>0</v>
      </c>
      <c r="CNH23" t="s">
        <v>867</v>
      </c>
      <c r="CNN23">
        <v>5000</v>
      </c>
      <c r="CNO23">
        <v>0</v>
      </c>
      <c r="CNP23" t="s">
        <v>867</v>
      </c>
      <c r="CNV23">
        <v>5000</v>
      </c>
      <c r="CNW23">
        <v>0</v>
      </c>
      <c r="CNX23" t="s">
        <v>867</v>
      </c>
      <c r="COD23">
        <v>5000</v>
      </c>
      <c r="COE23">
        <v>0</v>
      </c>
      <c r="COF23" t="s">
        <v>867</v>
      </c>
      <c r="COL23">
        <v>5000</v>
      </c>
      <c r="COM23">
        <v>0</v>
      </c>
      <c r="CON23" t="s">
        <v>867</v>
      </c>
      <c r="COT23">
        <v>5000</v>
      </c>
      <c r="COU23">
        <v>0</v>
      </c>
      <c r="COV23" t="s">
        <v>867</v>
      </c>
      <c r="CPB23">
        <v>5000</v>
      </c>
      <c r="CPC23">
        <v>0</v>
      </c>
      <c r="CPD23" t="s">
        <v>867</v>
      </c>
      <c r="CPJ23">
        <v>5000</v>
      </c>
      <c r="CPK23">
        <v>0</v>
      </c>
      <c r="CPL23" t="s">
        <v>867</v>
      </c>
      <c r="CPR23">
        <v>5000</v>
      </c>
      <c r="CPS23">
        <v>0</v>
      </c>
      <c r="CPT23" t="s">
        <v>867</v>
      </c>
      <c r="CPZ23">
        <v>5000</v>
      </c>
      <c r="CQA23">
        <v>0</v>
      </c>
      <c r="CQB23" t="s">
        <v>867</v>
      </c>
      <c r="CQH23">
        <v>5000</v>
      </c>
      <c r="CQI23">
        <v>0</v>
      </c>
      <c r="CQJ23" t="s">
        <v>867</v>
      </c>
      <c r="CQP23">
        <v>5000</v>
      </c>
      <c r="CQQ23">
        <v>0</v>
      </c>
      <c r="CQR23" t="s">
        <v>867</v>
      </c>
      <c r="CQX23">
        <v>5000</v>
      </c>
      <c r="CQY23">
        <v>0</v>
      </c>
      <c r="CQZ23" t="s">
        <v>867</v>
      </c>
      <c r="CRF23">
        <v>5000</v>
      </c>
      <c r="CRG23">
        <v>0</v>
      </c>
      <c r="CRH23" t="s">
        <v>867</v>
      </c>
      <c r="CRN23">
        <v>5000</v>
      </c>
      <c r="CRO23">
        <v>0</v>
      </c>
      <c r="CRP23" t="s">
        <v>867</v>
      </c>
      <c r="CRV23">
        <v>5000</v>
      </c>
      <c r="CRW23">
        <v>0</v>
      </c>
      <c r="CRX23" t="s">
        <v>867</v>
      </c>
      <c r="CSD23">
        <v>5000</v>
      </c>
      <c r="CSE23">
        <v>0</v>
      </c>
      <c r="CSF23" t="s">
        <v>867</v>
      </c>
      <c r="CSL23">
        <v>5000</v>
      </c>
      <c r="CSM23">
        <v>0</v>
      </c>
      <c r="CSN23" t="s">
        <v>867</v>
      </c>
      <c r="CST23">
        <v>5000</v>
      </c>
      <c r="CSU23">
        <v>0</v>
      </c>
      <c r="CSV23" t="s">
        <v>867</v>
      </c>
      <c r="CTB23">
        <v>5000</v>
      </c>
      <c r="CTC23">
        <v>0</v>
      </c>
      <c r="CTD23" t="s">
        <v>867</v>
      </c>
      <c r="CTJ23">
        <v>5000</v>
      </c>
      <c r="CTK23">
        <v>0</v>
      </c>
      <c r="CTL23" t="s">
        <v>867</v>
      </c>
      <c r="CTR23">
        <v>5000</v>
      </c>
      <c r="CTS23">
        <v>0</v>
      </c>
      <c r="CTT23" t="s">
        <v>867</v>
      </c>
      <c r="CTZ23">
        <v>5000</v>
      </c>
      <c r="CUA23">
        <v>0</v>
      </c>
      <c r="CUB23" t="s">
        <v>867</v>
      </c>
      <c r="CUH23">
        <v>5000</v>
      </c>
      <c r="CUI23">
        <v>0</v>
      </c>
      <c r="CUJ23" t="s">
        <v>867</v>
      </c>
      <c r="CUP23">
        <v>5000</v>
      </c>
      <c r="CUQ23">
        <v>0</v>
      </c>
      <c r="CUR23" t="s">
        <v>867</v>
      </c>
      <c r="CUX23">
        <v>5000</v>
      </c>
      <c r="CUY23">
        <v>0</v>
      </c>
      <c r="CUZ23" t="s">
        <v>867</v>
      </c>
      <c r="CVF23">
        <v>5000</v>
      </c>
      <c r="CVG23">
        <v>0</v>
      </c>
      <c r="CVH23" t="s">
        <v>867</v>
      </c>
      <c r="CVN23">
        <v>5000</v>
      </c>
      <c r="CVO23">
        <v>0</v>
      </c>
      <c r="CVP23" t="s">
        <v>867</v>
      </c>
      <c r="CVV23">
        <v>5000</v>
      </c>
      <c r="CVW23">
        <v>0</v>
      </c>
      <c r="CVX23" t="s">
        <v>867</v>
      </c>
      <c r="CWD23">
        <v>5000</v>
      </c>
      <c r="CWE23">
        <v>0</v>
      </c>
      <c r="CWF23" t="s">
        <v>867</v>
      </c>
      <c r="CWL23">
        <v>5000</v>
      </c>
      <c r="CWM23">
        <v>0</v>
      </c>
      <c r="CWN23" t="s">
        <v>867</v>
      </c>
      <c r="CWT23">
        <v>5000</v>
      </c>
      <c r="CWU23">
        <v>0</v>
      </c>
      <c r="CWV23" t="s">
        <v>867</v>
      </c>
      <c r="CXB23">
        <v>5000</v>
      </c>
      <c r="CXC23">
        <v>0</v>
      </c>
      <c r="CXD23" t="s">
        <v>867</v>
      </c>
      <c r="CXJ23">
        <v>5000</v>
      </c>
      <c r="CXK23">
        <v>0</v>
      </c>
      <c r="CXL23" t="s">
        <v>867</v>
      </c>
      <c r="CXR23">
        <v>5000</v>
      </c>
      <c r="CXS23">
        <v>0</v>
      </c>
      <c r="CXT23" t="s">
        <v>867</v>
      </c>
      <c r="CXZ23">
        <v>5000</v>
      </c>
      <c r="CYA23">
        <v>0</v>
      </c>
      <c r="CYB23" t="s">
        <v>867</v>
      </c>
      <c r="CYH23">
        <v>5000</v>
      </c>
      <c r="CYI23">
        <v>0</v>
      </c>
      <c r="CYJ23" t="s">
        <v>867</v>
      </c>
      <c r="CYP23">
        <v>5000</v>
      </c>
      <c r="CYQ23">
        <v>0</v>
      </c>
      <c r="CYR23" t="s">
        <v>867</v>
      </c>
      <c r="CYX23">
        <v>5000</v>
      </c>
      <c r="CYY23">
        <v>0</v>
      </c>
      <c r="CYZ23" t="s">
        <v>867</v>
      </c>
      <c r="CZF23">
        <v>5000</v>
      </c>
      <c r="CZG23">
        <v>0</v>
      </c>
      <c r="CZH23" t="s">
        <v>867</v>
      </c>
      <c r="CZN23">
        <v>5000</v>
      </c>
      <c r="CZO23">
        <v>0</v>
      </c>
      <c r="CZP23" t="s">
        <v>867</v>
      </c>
      <c r="CZV23">
        <v>5000</v>
      </c>
      <c r="CZW23">
        <v>0</v>
      </c>
      <c r="CZX23" t="s">
        <v>867</v>
      </c>
      <c r="DAD23">
        <v>5000</v>
      </c>
      <c r="DAE23">
        <v>0</v>
      </c>
      <c r="DAF23" t="s">
        <v>867</v>
      </c>
      <c r="DAL23">
        <v>5000</v>
      </c>
      <c r="DAM23">
        <v>0</v>
      </c>
      <c r="DAN23" t="s">
        <v>867</v>
      </c>
      <c r="DAT23">
        <v>5000</v>
      </c>
      <c r="DAU23">
        <v>0</v>
      </c>
      <c r="DAV23" t="s">
        <v>867</v>
      </c>
      <c r="DBB23">
        <v>5000</v>
      </c>
      <c r="DBC23">
        <v>0</v>
      </c>
      <c r="DBD23" t="s">
        <v>867</v>
      </c>
      <c r="DBJ23">
        <v>5000</v>
      </c>
      <c r="DBK23">
        <v>0</v>
      </c>
      <c r="DBL23" t="s">
        <v>867</v>
      </c>
      <c r="DBR23">
        <v>5000</v>
      </c>
      <c r="DBS23">
        <v>0</v>
      </c>
      <c r="DBT23" t="s">
        <v>867</v>
      </c>
      <c r="DBZ23">
        <v>5000</v>
      </c>
      <c r="DCA23">
        <v>0</v>
      </c>
      <c r="DCB23" t="s">
        <v>867</v>
      </c>
      <c r="DCH23">
        <v>5000</v>
      </c>
      <c r="DCI23">
        <v>0</v>
      </c>
      <c r="DCJ23" t="s">
        <v>867</v>
      </c>
      <c r="DCP23">
        <v>5000</v>
      </c>
      <c r="DCQ23">
        <v>0</v>
      </c>
      <c r="DCR23" t="s">
        <v>867</v>
      </c>
      <c r="DCX23">
        <v>5000</v>
      </c>
      <c r="DCY23">
        <v>0</v>
      </c>
      <c r="DCZ23" t="s">
        <v>867</v>
      </c>
      <c r="DDF23">
        <v>5000</v>
      </c>
      <c r="DDG23">
        <v>0</v>
      </c>
      <c r="DDH23" t="s">
        <v>867</v>
      </c>
      <c r="DDN23">
        <v>5000</v>
      </c>
      <c r="DDO23">
        <v>0</v>
      </c>
      <c r="DDP23" t="s">
        <v>867</v>
      </c>
      <c r="DDV23">
        <v>5000</v>
      </c>
      <c r="DDW23">
        <v>0</v>
      </c>
      <c r="DDX23" t="s">
        <v>867</v>
      </c>
      <c r="DED23">
        <v>5000</v>
      </c>
      <c r="DEE23">
        <v>0</v>
      </c>
      <c r="DEF23" t="s">
        <v>867</v>
      </c>
      <c r="DEL23">
        <v>5000</v>
      </c>
      <c r="DEM23">
        <v>0</v>
      </c>
      <c r="DEN23" t="s">
        <v>867</v>
      </c>
      <c r="DET23">
        <v>5000</v>
      </c>
      <c r="DEU23">
        <v>0</v>
      </c>
      <c r="DEV23" t="s">
        <v>867</v>
      </c>
      <c r="DFB23">
        <v>5000</v>
      </c>
      <c r="DFC23">
        <v>0</v>
      </c>
      <c r="DFD23" t="s">
        <v>867</v>
      </c>
      <c r="DFJ23">
        <v>5000</v>
      </c>
      <c r="DFK23">
        <v>0</v>
      </c>
      <c r="DFL23" t="s">
        <v>867</v>
      </c>
      <c r="DFR23">
        <v>5000</v>
      </c>
      <c r="DFS23">
        <v>0</v>
      </c>
      <c r="DFT23" t="s">
        <v>867</v>
      </c>
      <c r="DFZ23">
        <v>5000</v>
      </c>
      <c r="DGA23">
        <v>0</v>
      </c>
      <c r="DGB23" t="s">
        <v>867</v>
      </c>
      <c r="DGH23">
        <v>5000</v>
      </c>
      <c r="DGI23">
        <v>0</v>
      </c>
      <c r="DGJ23" t="s">
        <v>867</v>
      </c>
      <c r="DGP23">
        <v>5000</v>
      </c>
      <c r="DGQ23">
        <v>0</v>
      </c>
      <c r="DGR23" t="s">
        <v>867</v>
      </c>
      <c r="DGX23">
        <v>5000</v>
      </c>
      <c r="DGY23">
        <v>0</v>
      </c>
      <c r="DGZ23" t="s">
        <v>867</v>
      </c>
      <c r="DHF23">
        <v>5000</v>
      </c>
      <c r="DHG23">
        <v>0</v>
      </c>
      <c r="DHH23" t="s">
        <v>867</v>
      </c>
      <c r="DHN23">
        <v>5000</v>
      </c>
      <c r="DHO23">
        <v>0</v>
      </c>
      <c r="DHP23" t="s">
        <v>867</v>
      </c>
      <c r="DHV23">
        <v>5000</v>
      </c>
      <c r="DHW23">
        <v>0</v>
      </c>
      <c r="DHX23" t="s">
        <v>867</v>
      </c>
      <c r="DID23">
        <v>5000</v>
      </c>
      <c r="DIE23">
        <v>0</v>
      </c>
      <c r="DIF23" t="s">
        <v>867</v>
      </c>
      <c r="DIL23">
        <v>5000</v>
      </c>
      <c r="DIM23">
        <v>0</v>
      </c>
      <c r="DIN23" t="s">
        <v>867</v>
      </c>
      <c r="DIT23">
        <v>5000</v>
      </c>
      <c r="DIU23">
        <v>0</v>
      </c>
      <c r="DIV23" t="s">
        <v>867</v>
      </c>
      <c r="DJB23">
        <v>5000</v>
      </c>
      <c r="DJC23">
        <v>0</v>
      </c>
      <c r="DJD23" t="s">
        <v>867</v>
      </c>
      <c r="DJJ23">
        <v>5000</v>
      </c>
      <c r="DJK23">
        <v>0</v>
      </c>
      <c r="DJL23" t="s">
        <v>867</v>
      </c>
      <c r="DJR23">
        <v>5000</v>
      </c>
      <c r="DJS23">
        <v>0</v>
      </c>
      <c r="DJT23" t="s">
        <v>867</v>
      </c>
      <c r="DJZ23">
        <v>5000</v>
      </c>
      <c r="DKA23">
        <v>0</v>
      </c>
      <c r="DKB23" t="s">
        <v>867</v>
      </c>
      <c r="DKH23">
        <v>5000</v>
      </c>
      <c r="DKI23">
        <v>0</v>
      </c>
      <c r="DKJ23" t="s">
        <v>867</v>
      </c>
      <c r="DKP23">
        <v>5000</v>
      </c>
      <c r="DKQ23">
        <v>0</v>
      </c>
      <c r="DKR23" t="s">
        <v>867</v>
      </c>
      <c r="DKX23">
        <v>5000</v>
      </c>
      <c r="DKY23">
        <v>0</v>
      </c>
      <c r="DKZ23" t="s">
        <v>867</v>
      </c>
      <c r="DLF23">
        <v>5000</v>
      </c>
      <c r="DLG23">
        <v>0</v>
      </c>
      <c r="DLH23" t="s">
        <v>867</v>
      </c>
      <c r="DLN23">
        <v>5000</v>
      </c>
      <c r="DLO23">
        <v>0</v>
      </c>
      <c r="DLP23" t="s">
        <v>867</v>
      </c>
      <c r="DLV23">
        <v>5000</v>
      </c>
      <c r="DLW23">
        <v>0</v>
      </c>
      <c r="DLX23" t="s">
        <v>867</v>
      </c>
      <c r="DMD23">
        <v>5000</v>
      </c>
      <c r="DME23">
        <v>0</v>
      </c>
      <c r="DMF23" t="s">
        <v>867</v>
      </c>
      <c r="DML23">
        <v>5000</v>
      </c>
      <c r="DMM23">
        <v>0</v>
      </c>
      <c r="DMN23" t="s">
        <v>867</v>
      </c>
      <c r="DMT23">
        <v>5000</v>
      </c>
      <c r="DMU23">
        <v>0</v>
      </c>
      <c r="DMV23" t="s">
        <v>867</v>
      </c>
      <c r="DNB23">
        <v>5000</v>
      </c>
      <c r="DNC23">
        <v>0</v>
      </c>
      <c r="DND23" t="s">
        <v>867</v>
      </c>
      <c r="DNJ23">
        <v>5000</v>
      </c>
      <c r="DNK23">
        <v>0</v>
      </c>
      <c r="DNL23" t="s">
        <v>867</v>
      </c>
      <c r="DNR23">
        <v>5000</v>
      </c>
      <c r="DNS23">
        <v>0</v>
      </c>
      <c r="DNT23" t="s">
        <v>867</v>
      </c>
      <c r="DNZ23">
        <v>5000</v>
      </c>
      <c r="DOA23">
        <v>0</v>
      </c>
      <c r="DOB23" t="s">
        <v>867</v>
      </c>
      <c r="DOH23">
        <v>5000</v>
      </c>
      <c r="DOI23">
        <v>0</v>
      </c>
      <c r="DOJ23" t="s">
        <v>867</v>
      </c>
      <c r="DOP23">
        <v>5000</v>
      </c>
      <c r="DOQ23">
        <v>0</v>
      </c>
      <c r="DOR23" t="s">
        <v>867</v>
      </c>
      <c r="DOX23">
        <v>5000</v>
      </c>
      <c r="DOY23">
        <v>0</v>
      </c>
      <c r="DOZ23" t="s">
        <v>867</v>
      </c>
      <c r="DPF23">
        <v>5000</v>
      </c>
      <c r="DPG23">
        <v>0</v>
      </c>
      <c r="DPH23" t="s">
        <v>867</v>
      </c>
      <c r="DPN23">
        <v>5000</v>
      </c>
      <c r="DPO23">
        <v>0</v>
      </c>
      <c r="DPP23" t="s">
        <v>867</v>
      </c>
      <c r="DPV23">
        <v>5000</v>
      </c>
      <c r="DPW23">
        <v>0</v>
      </c>
      <c r="DPX23" t="s">
        <v>867</v>
      </c>
      <c r="DQD23">
        <v>5000</v>
      </c>
      <c r="DQE23">
        <v>0</v>
      </c>
      <c r="DQF23" t="s">
        <v>867</v>
      </c>
      <c r="DQL23">
        <v>5000</v>
      </c>
      <c r="DQM23">
        <v>0</v>
      </c>
      <c r="DQN23" t="s">
        <v>867</v>
      </c>
      <c r="DQT23">
        <v>5000</v>
      </c>
      <c r="DQU23">
        <v>0</v>
      </c>
      <c r="DQV23" t="s">
        <v>867</v>
      </c>
      <c r="DRB23">
        <v>5000</v>
      </c>
      <c r="DRC23">
        <v>0</v>
      </c>
      <c r="DRD23" t="s">
        <v>867</v>
      </c>
      <c r="DRJ23">
        <v>5000</v>
      </c>
      <c r="DRK23">
        <v>0</v>
      </c>
      <c r="DRL23" t="s">
        <v>867</v>
      </c>
      <c r="DRR23">
        <v>5000</v>
      </c>
      <c r="DRS23">
        <v>0</v>
      </c>
      <c r="DRT23" t="s">
        <v>867</v>
      </c>
      <c r="DRZ23">
        <v>5000</v>
      </c>
      <c r="DSA23">
        <v>0</v>
      </c>
      <c r="DSB23" t="s">
        <v>867</v>
      </c>
      <c r="DSH23">
        <v>5000</v>
      </c>
      <c r="DSI23">
        <v>0</v>
      </c>
      <c r="DSJ23" t="s">
        <v>867</v>
      </c>
      <c r="DSP23">
        <v>5000</v>
      </c>
      <c r="DSQ23">
        <v>0</v>
      </c>
      <c r="DSR23" t="s">
        <v>867</v>
      </c>
      <c r="DSX23">
        <v>5000</v>
      </c>
      <c r="DSY23">
        <v>0</v>
      </c>
      <c r="DSZ23" t="s">
        <v>867</v>
      </c>
      <c r="DTF23">
        <v>5000</v>
      </c>
      <c r="DTG23">
        <v>0</v>
      </c>
      <c r="DTH23" t="s">
        <v>867</v>
      </c>
      <c r="DTN23">
        <v>5000</v>
      </c>
      <c r="DTO23">
        <v>0</v>
      </c>
      <c r="DTP23" t="s">
        <v>867</v>
      </c>
      <c r="DTV23">
        <v>5000</v>
      </c>
      <c r="DTW23">
        <v>0</v>
      </c>
      <c r="DTX23" t="s">
        <v>867</v>
      </c>
      <c r="DUD23">
        <v>5000</v>
      </c>
      <c r="DUE23">
        <v>0</v>
      </c>
      <c r="DUF23" t="s">
        <v>867</v>
      </c>
      <c r="DUL23">
        <v>5000</v>
      </c>
      <c r="DUM23">
        <v>0</v>
      </c>
      <c r="DUN23" t="s">
        <v>867</v>
      </c>
      <c r="DUT23">
        <v>5000</v>
      </c>
      <c r="DUU23">
        <v>0</v>
      </c>
      <c r="DUV23" t="s">
        <v>867</v>
      </c>
      <c r="DVB23">
        <v>5000</v>
      </c>
      <c r="DVC23">
        <v>0</v>
      </c>
      <c r="DVD23" t="s">
        <v>867</v>
      </c>
      <c r="DVJ23">
        <v>5000</v>
      </c>
      <c r="DVK23">
        <v>0</v>
      </c>
      <c r="DVL23" t="s">
        <v>867</v>
      </c>
      <c r="DVR23">
        <v>5000</v>
      </c>
      <c r="DVS23">
        <v>0</v>
      </c>
      <c r="DVT23" t="s">
        <v>867</v>
      </c>
      <c r="DVZ23">
        <v>5000</v>
      </c>
      <c r="DWA23">
        <v>0</v>
      </c>
      <c r="DWB23" t="s">
        <v>867</v>
      </c>
      <c r="DWH23">
        <v>5000</v>
      </c>
      <c r="DWI23">
        <v>0</v>
      </c>
      <c r="DWJ23" t="s">
        <v>867</v>
      </c>
      <c r="DWP23">
        <v>5000</v>
      </c>
      <c r="DWQ23">
        <v>0</v>
      </c>
      <c r="DWR23" t="s">
        <v>867</v>
      </c>
      <c r="DWX23">
        <v>5000</v>
      </c>
      <c r="DWY23">
        <v>0</v>
      </c>
      <c r="DWZ23" t="s">
        <v>867</v>
      </c>
      <c r="DXF23">
        <v>5000</v>
      </c>
      <c r="DXG23">
        <v>0</v>
      </c>
      <c r="DXH23" t="s">
        <v>867</v>
      </c>
      <c r="DXN23">
        <v>5000</v>
      </c>
      <c r="DXO23">
        <v>0</v>
      </c>
      <c r="DXP23" t="s">
        <v>867</v>
      </c>
      <c r="DXV23">
        <v>5000</v>
      </c>
      <c r="DXW23">
        <v>0</v>
      </c>
      <c r="DXX23" t="s">
        <v>867</v>
      </c>
      <c r="DYD23">
        <v>5000</v>
      </c>
      <c r="DYE23">
        <v>0</v>
      </c>
      <c r="DYF23" t="s">
        <v>867</v>
      </c>
      <c r="DYL23">
        <v>5000</v>
      </c>
      <c r="DYM23">
        <v>0</v>
      </c>
      <c r="DYN23" t="s">
        <v>867</v>
      </c>
      <c r="DYT23">
        <v>5000</v>
      </c>
      <c r="DYU23">
        <v>0</v>
      </c>
      <c r="DYV23" t="s">
        <v>867</v>
      </c>
      <c r="DZB23">
        <v>5000</v>
      </c>
      <c r="DZC23">
        <v>0</v>
      </c>
      <c r="DZD23" t="s">
        <v>867</v>
      </c>
      <c r="DZJ23">
        <v>5000</v>
      </c>
      <c r="DZK23">
        <v>0</v>
      </c>
      <c r="DZL23" t="s">
        <v>867</v>
      </c>
      <c r="DZR23">
        <v>5000</v>
      </c>
      <c r="DZS23">
        <v>0</v>
      </c>
      <c r="DZT23" t="s">
        <v>867</v>
      </c>
      <c r="DZZ23">
        <v>5000</v>
      </c>
      <c r="EAA23">
        <v>0</v>
      </c>
      <c r="EAB23" t="s">
        <v>867</v>
      </c>
      <c r="EAH23">
        <v>5000</v>
      </c>
      <c r="EAI23">
        <v>0</v>
      </c>
      <c r="EAJ23" t="s">
        <v>867</v>
      </c>
      <c r="EAP23">
        <v>5000</v>
      </c>
      <c r="EAQ23">
        <v>0</v>
      </c>
      <c r="EAR23" t="s">
        <v>867</v>
      </c>
      <c r="EAX23">
        <v>5000</v>
      </c>
      <c r="EAY23">
        <v>0</v>
      </c>
      <c r="EAZ23" t="s">
        <v>867</v>
      </c>
      <c r="EBF23">
        <v>5000</v>
      </c>
      <c r="EBG23">
        <v>0</v>
      </c>
      <c r="EBH23" t="s">
        <v>867</v>
      </c>
      <c r="EBN23">
        <v>5000</v>
      </c>
      <c r="EBO23">
        <v>0</v>
      </c>
      <c r="EBP23" t="s">
        <v>867</v>
      </c>
      <c r="EBV23">
        <v>5000</v>
      </c>
      <c r="EBW23">
        <v>0</v>
      </c>
      <c r="EBX23" t="s">
        <v>867</v>
      </c>
      <c r="ECD23">
        <v>5000</v>
      </c>
      <c r="ECE23">
        <v>0</v>
      </c>
      <c r="ECF23" t="s">
        <v>867</v>
      </c>
      <c r="ECL23">
        <v>5000</v>
      </c>
      <c r="ECM23">
        <v>0</v>
      </c>
      <c r="ECN23" t="s">
        <v>867</v>
      </c>
      <c r="ECT23">
        <v>5000</v>
      </c>
      <c r="ECU23">
        <v>0</v>
      </c>
      <c r="ECV23" t="s">
        <v>867</v>
      </c>
      <c r="EDB23">
        <v>5000</v>
      </c>
      <c r="EDC23">
        <v>0</v>
      </c>
      <c r="EDD23" t="s">
        <v>867</v>
      </c>
      <c r="EDJ23">
        <v>5000</v>
      </c>
      <c r="EDK23">
        <v>0</v>
      </c>
      <c r="EDL23" t="s">
        <v>867</v>
      </c>
      <c r="EDR23">
        <v>5000</v>
      </c>
      <c r="EDS23">
        <v>0</v>
      </c>
      <c r="EDT23" t="s">
        <v>867</v>
      </c>
      <c r="EDZ23">
        <v>5000</v>
      </c>
      <c r="EEA23">
        <v>0</v>
      </c>
      <c r="EEB23" t="s">
        <v>867</v>
      </c>
      <c r="EEH23">
        <v>5000</v>
      </c>
      <c r="EEI23">
        <v>0</v>
      </c>
      <c r="EEJ23" t="s">
        <v>867</v>
      </c>
      <c r="EEP23">
        <v>5000</v>
      </c>
      <c r="EEQ23">
        <v>0</v>
      </c>
      <c r="EER23" t="s">
        <v>867</v>
      </c>
      <c r="EEX23">
        <v>5000</v>
      </c>
      <c r="EEY23">
        <v>0</v>
      </c>
      <c r="EEZ23" t="s">
        <v>867</v>
      </c>
      <c r="EFF23">
        <v>5000</v>
      </c>
      <c r="EFG23">
        <v>0</v>
      </c>
      <c r="EFH23" t="s">
        <v>867</v>
      </c>
      <c r="EFN23">
        <v>5000</v>
      </c>
      <c r="EFO23">
        <v>0</v>
      </c>
      <c r="EFP23" t="s">
        <v>867</v>
      </c>
      <c r="EFV23">
        <v>5000</v>
      </c>
      <c r="EFW23">
        <v>0</v>
      </c>
      <c r="EFX23" t="s">
        <v>867</v>
      </c>
      <c r="EGD23">
        <v>5000</v>
      </c>
      <c r="EGE23">
        <v>0</v>
      </c>
      <c r="EGF23" t="s">
        <v>867</v>
      </c>
      <c r="EGL23">
        <v>5000</v>
      </c>
      <c r="EGM23">
        <v>0</v>
      </c>
      <c r="EGN23" t="s">
        <v>867</v>
      </c>
      <c r="EGT23">
        <v>5000</v>
      </c>
      <c r="EGU23">
        <v>0</v>
      </c>
      <c r="EGV23" t="s">
        <v>867</v>
      </c>
      <c r="EHB23">
        <v>5000</v>
      </c>
      <c r="EHC23">
        <v>0</v>
      </c>
      <c r="EHD23" t="s">
        <v>867</v>
      </c>
      <c r="EHJ23">
        <v>5000</v>
      </c>
      <c r="EHK23">
        <v>0</v>
      </c>
      <c r="EHL23" t="s">
        <v>867</v>
      </c>
      <c r="EHR23">
        <v>5000</v>
      </c>
      <c r="EHS23">
        <v>0</v>
      </c>
      <c r="EHT23" t="s">
        <v>867</v>
      </c>
      <c r="EHZ23">
        <v>5000</v>
      </c>
      <c r="EIA23">
        <v>0</v>
      </c>
      <c r="EIB23" t="s">
        <v>867</v>
      </c>
      <c r="EIH23">
        <v>5000</v>
      </c>
      <c r="EII23">
        <v>0</v>
      </c>
      <c r="EIJ23" t="s">
        <v>867</v>
      </c>
      <c r="EIP23">
        <v>5000</v>
      </c>
      <c r="EIQ23">
        <v>0</v>
      </c>
      <c r="EIR23" t="s">
        <v>867</v>
      </c>
      <c r="EIX23">
        <v>5000</v>
      </c>
      <c r="EIY23">
        <v>0</v>
      </c>
      <c r="EIZ23" t="s">
        <v>867</v>
      </c>
      <c r="EJF23">
        <v>5000</v>
      </c>
      <c r="EJG23">
        <v>0</v>
      </c>
      <c r="EJH23" t="s">
        <v>867</v>
      </c>
      <c r="EJN23">
        <v>5000</v>
      </c>
      <c r="EJO23">
        <v>0</v>
      </c>
      <c r="EJP23" t="s">
        <v>867</v>
      </c>
      <c r="EJV23">
        <v>5000</v>
      </c>
      <c r="EJW23">
        <v>0</v>
      </c>
      <c r="EJX23" t="s">
        <v>867</v>
      </c>
      <c r="EKD23">
        <v>5000</v>
      </c>
      <c r="EKE23">
        <v>0</v>
      </c>
      <c r="EKF23" t="s">
        <v>867</v>
      </c>
      <c r="EKL23">
        <v>5000</v>
      </c>
      <c r="EKM23">
        <v>0</v>
      </c>
      <c r="EKN23" t="s">
        <v>867</v>
      </c>
      <c r="EKT23">
        <v>5000</v>
      </c>
      <c r="EKU23">
        <v>0</v>
      </c>
      <c r="EKV23" t="s">
        <v>867</v>
      </c>
      <c r="ELB23">
        <v>5000</v>
      </c>
      <c r="ELC23">
        <v>0</v>
      </c>
      <c r="ELD23" t="s">
        <v>867</v>
      </c>
      <c r="ELJ23">
        <v>5000</v>
      </c>
      <c r="ELK23">
        <v>0</v>
      </c>
      <c r="ELL23" t="s">
        <v>867</v>
      </c>
      <c r="ELR23">
        <v>5000</v>
      </c>
      <c r="ELS23">
        <v>0</v>
      </c>
      <c r="ELT23" t="s">
        <v>867</v>
      </c>
      <c r="ELZ23">
        <v>5000</v>
      </c>
      <c r="EMA23">
        <v>0</v>
      </c>
      <c r="EMB23" t="s">
        <v>867</v>
      </c>
      <c r="EMH23">
        <v>5000</v>
      </c>
      <c r="EMI23">
        <v>0</v>
      </c>
      <c r="EMJ23" t="s">
        <v>867</v>
      </c>
      <c r="EMP23">
        <v>5000</v>
      </c>
      <c r="EMQ23">
        <v>0</v>
      </c>
      <c r="EMR23" t="s">
        <v>867</v>
      </c>
      <c r="EMX23">
        <v>5000</v>
      </c>
      <c r="EMY23">
        <v>0</v>
      </c>
      <c r="EMZ23" t="s">
        <v>867</v>
      </c>
      <c r="ENF23">
        <v>5000</v>
      </c>
      <c r="ENG23">
        <v>0</v>
      </c>
      <c r="ENH23" t="s">
        <v>867</v>
      </c>
      <c r="ENN23">
        <v>5000</v>
      </c>
      <c r="ENO23">
        <v>0</v>
      </c>
      <c r="ENP23" t="s">
        <v>867</v>
      </c>
      <c r="ENV23">
        <v>5000</v>
      </c>
      <c r="ENW23">
        <v>0</v>
      </c>
      <c r="ENX23" t="s">
        <v>867</v>
      </c>
      <c r="EOD23">
        <v>5000</v>
      </c>
      <c r="EOE23">
        <v>0</v>
      </c>
      <c r="EOF23" t="s">
        <v>867</v>
      </c>
      <c r="EOL23">
        <v>5000</v>
      </c>
      <c r="EOM23">
        <v>0</v>
      </c>
      <c r="EON23" t="s">
        <v>867</v>
      </c>
      <c r="EOT23">
        <v>5000</v>
      </c>
      <c r="EOU23">
        <v>0</v>
      </c>
      <c r="EOV23" t="s">
        <v>867</v>
      </c>
      <c r="EPB23">
        <v>5000</v>
      </c>
      <c r="EPC23">
        <v>0</v>
      </c>
      <c r="EPD23" t="s">
        <v>867</v>
      </c>
      <c r="EPJ23">
        <v>5000</v>
      </c>
      <c r="EPK23">
        <v>0</v>
      </c>
      <c r="EPL23" t="s">
        <v>867</v>
      </c>
      <c r="EPR23">
        <v>5000</v>
      </c>
      <c r="EPS23">
        <v>0</v>
      </c>
      <c r="EPT23" t="s">
        <v>867</v>
      </c>
      <c r="EPZ23">
        <v>5000</v>
      </c>
      <c r="EQA23">
        <v>0</v>
      </c>
      <c r="EQB23" t="s">
        <v>867</v>
      </c>
      <c r="EQH23">
        <v>5000</v>
      </c>
      <c r="EQI23">
        <v>0</v>
      </c>
      <c r="EQJ23" t="s">
        <v>867</v>
      </c>
      <c r="EQP23">
        <v>5000</v>
      </c>
      <c r="EQQ23">
        <v>0</v>
      </c>
      <c r="EQR23" t="s">
        <v>867</v>
      </c>
      <c r="EQX23">
        <v>5000</v>
      </c>
      <c r="EQY23">
        <v>0</v>
      </c>
      <c r="EQZ23" t="s">
        <v>867</v>
      </c>
      <c r="ERF23">
        <v>5000</v>
      </c>
      <c r="ERG23">
        <v>0</v>
      </c>
      <c r="ERH23" t="s">
        <v>867</v>
      </c>
      <c r="ERN23">
        <v>5000</v>
      </c>
      <c r="ERO23">
        <v>0</v>
      </c>
      <c r="ERP23" t="s">
        <v>867</v>
      </c>
      <c r="ERV23">
        <v>5000</v>
      </c>
      <c r="ERW23">
        <v>0</v>
      </c>
      <c r="ERX23" t="s">
        <v>867</v>
      </c>
      <c r="ESD23">
        <v>5000</v>
      </c>
      <c r="ESE23">
        <v>0</v>
      </c>
      <c r="ESF23" t="s">
        <v>867</v>
      </c>
      <c r="ESL23">
        <v>5000</v>
      </c>
      <c r="ESM23">
        <v>0</v>
      </c>
      <c r="ESN23" t="s">
        <v>867</v>
      </c>
      <c r="EST23">
        <v>5000</v>
      </c>
      <c r="ESU23">
        <v>0</v>
      </c>
      <c r="ESV23" t="s">
        <v>867</v>
      </c>
      <c r="ETB23">
        <v>5000</v>
      </c>
      <c r="ETC23">
        <v>0</v>
      </c>
      <c r="ETD23" t="s">
        <v>867</v>
      </c>
      <c r="ETJ23">
        <v>5000</v>
      </c>
      <c r="ETK23">
        <v>0</v>
      </c>
      <c r="ETL23" t="s">
        <v>867</v>
      </c>
      <c r="ETR23">
        <v>5000</v>
      </c>
      <c r="ETS23">
        <v>0</v>
      </c>
      <c r="ETT23" t="s">
        <v>867</v>
      </c>
      <c r="ETZ23">
        <v>5000</v>
      </c>
      <c r="EUA23">
        <v>0</v>
      </c>
      <c r="EUB23" t="s">
        <v>867</v>
      </c>
      <c r="EUH23">
        <v>5000</v>
      </c>
      <c r="EUI23">
        <v>0</v>
      </c>
      <c r="EUJ23" t="s">
        <v>867</v>
      </c>
      <c r="EUP23">
        <v>5000</v>
      </c>
      <c r="EUQ23">
        <v>0</v>
      </c>
      <c r="EUR23" t="s">
        <v>867</v>
      </c>
      <c r="EUX23">
        <v>5000</v>
      </c>
      <c r="EUY23">
        <v>0</v>
      </c>
      <c r="EUZ23" t="s">
        <v>867</v>
      </c>
      <c r="EVF23">
        <v>5000</v>
      </c>
      <c r="EVG23">
        <v>0</v>
      </c>
      <c r="EVH23" t="s">
        <v>867</v>
      </c>
      <c r="EVN23">
        <v>5000</v>
      </c>
      <c r="EVO23">
        <v>0</v>
      </c>
      <c r="EVP23" t="s">
        <v>867</v>
      </c>
      <c r="EVV23">
        <v>5000</v>
      </c>
      <c r="EVW23">
        <v>0</v>
      </c>
      <c r="EVX23" t="s">
        <v>867</v>
      </c>
      <c r="EWD23">
        <v>5000</v>
      </c>
      <c r="EWE23">
        <v>0</v>
      </c>
      <c r="EWF23" t="s">
        <v>867</v>
      </c>
      <c r="EWL23">
        <v>5000</v>
      </c>
      <c r="EWM23">
        <v>0</v>
      </c>
      <c r="EWN23" t="s">
        <v>867</v>
      </c>
      <c r="EWT23">
        <v>5000</v>
      </c>
      <c r="EWU23">
        <v>0</v>
      </c>
      <c r="EWV23" t="s">
        <v>867</v>
      </c>
      <c r="EXB23">
        <v>5000</v>
      </c>
      <c r="EXC23">
        <v>0</v>
      </c>
      <c r="EXD23" t="s">
        <v>867</v>
      </c>
      <c r="EXJ23">
        <v>5000</v>
      </c>
      <c r="EXK23">
        <v>0</v>
      </c>
      <c r="EXL23" t="s">
        <v>867</v>
      </c>
      <c r="EXR23">
        <v>5000</v>
      </c>
      <c r="EXS23">
        <v>0</v>
      </c>
      <c r="EXT23" t="s">
        <v>867</v>
      </c>
      <c r="EXZ23">
        <v>5000</v>
      </c>
      <c r="EYA23">
        <v>0</v>
      </c>
      <c r="EYB23" t="s">
        <v>867</v>
      </c>
      <c r="EYH23">
        <v>5000</v>
      </c>
      <c r="EYI23">
        <v>0</v>
      </c>
      <c r="EYJ23" t="s">
        <v>867</v>
      </c>
      <c r="EYP23">
        <v>5000</v>
      </c>
      <c r="EYQ23">
        <v>0</v>
      </c>
      <c r="EYR23" t="s">
        <v>867</v>
      </c>
      <c r="EYX23">
        <v>5000</v>
      </c>
      <c r="EYY23">
        <v>0</v>
      </c>
      <c r="EYZ23" t="s">
        <v>867</v>
      </c>
      <c r="EZF23">
        <v>5000</v>
      </c>
      <c r="EZG23">
        <v>0</v>
      </c>
      <c r="EZH23" t="s">
        <v>867</v>
      </c>
      <c r="EZN23">
        <v>5000</v>
      </c>
      <c r="EZO23">
        <v>0</v>
      </c>
      <c r="EZP23" t="s">
        <v>867</v>
      </c>
      <c r="EZV23">
        <v>5000</v>
      </c>
      <c r="EZW23">
        <v>0</v>
      </c>
      <c r="EZX23" t="s">
        <v>867</v>
      </c>
      <c r="FAD23">
        <v>5000</v>
      </c>
      <c r="FAE23">
        <v>0</v>
      </c>
      <c r="FAF23" t="s">
        <v>867</v>
      </c>
      <c r="FAL23">
        <v>5000</v>
      </c>
      <c r="FAM23">
        <v>0</v>
      </c>
      <c r="FAN23" t="s">
        <v>867</v>
      </c>
      <c r="FAT23">
        <v>5000</v>
      </c>
      <c r="FAU23">
        <v>0</v>
      </c>
      <c r="FAV23" t="s">
        <v>867</v>
      </c>
      <c r="FBB23">
        <v>5000</v>
      </c>
      <c r="FBC23">
        <v>0</v>
      </c>
      <c r="FBD23" t="s">
        <v>867</v>
      </c>
      <c r="FBJ23">
        <v>5000</v>
      </c>
      <c r="FBK23">
        <v>0</v>
      </c>
      <c r="FBL23" t="s">
        <v>867</v>
      </c>
      <c r="FBR23">
        <v>5000</v>
      </c>
      <c r="FBS23">
        <v>0</v>
      </c>
      <c r="FBT23" t="s">
        <v>867</v>
      </c>
      <c r="FBZ23">
        <v>5000</v>
      </c>
      <c r="FCA23">
        <v>0</v>
      </c>
      <c r="FCB23" t="s">
        <v>867</v>
      </c>
      <c r="FCH23">
        <v>5000</v>
      </c>
      <c r="FCI23">
        <v>0</v>
      </c>
      <c r="FCJ23" t="s">
        <v>867</v>
      </c>
      <c r="FCP23">
        <v>5000</v>
      </c>
      <c r="FCQ23">
        <v>0</v>
      </c>
      <c r="FCR23" t="s">
        <v>867</v>
      </c>
      <c r="FCX23">
        <v>5000</v>
      </c>
      <c r="FCY23">
        <v>0</v>
      </c>
      <c r="FCZ23" t="s">
        <v>867</v>
      </c>
      <c r="FDF23">
        <v>5000</v>
      </c>
      <c r="FDG23">
        <v>0</v>
      </c>
      <c r="FDH23" t="s">
        <v>867</v>
      </c>
      <c r="FDN23">
        <v>5000</v>
      </c>
      <c r="FDO23">
        <v>0</v>
      </c>
      <c r="FDP23" t="s">
        <v>867</v>
      </c>
      <c r="FDV23">
        <v>5000</v>
      </c>
      <c r="FDW23">
        <v>0</v>
      </c>
      <c r="FDX23" t="s">
        <v>867</v>
      </c>
      <c r="FED23">
        <v>5000</v>
      </c>
      <c r="FEE23">
        <v>0</v>
      </c>
      <c r="FEF23" t="s">
        <v>867</v>
      </c>
      <c r="FEL23">
        <v>5000</v>
      </c>
      <c r="FEM23">
        <v>0</v>
      </c>
      <c r="FEN23" t="s">
        <v>867</v>
      </c>
      <c r="FET23">
        <v>5000</v>
      </c>
      <c r="FEU23">
        <v>0</v>
      </c>
      <c r="FEV23" t="s">
        <v>867</v>
      </c>
      <c r="FFB23">
        <v>5000</v>
      </c>
      <c r="FFC23">
        <v>0</v>
      </c>
      <c r="FFD23" t="s">
        <v>867</v>
      </c>
      <c r="FFJ23">
        <v>5000</v>
      </c>
      <c r="FFK23">
        <v>0</v>
      </c>
      <c r="FFL23" t="s">
        <v>867</v>
      </c>
      <c r="FFR23">
        <v>5000</v>
      </c>
      <c r="FFS23">
        <v>0</v>
      </c>
      <c r="FFT23" t="s">
        <v>867</v>
      </c>
      <c r="FFZ23">
        <v>5000</v>
      </c>
      <c r="FGA23">
        <v>0</v>
      </c>
      <c r="FGB23" t="s">
        <v>867</v>
      </c>
      <c r="FGH23">
        <v>5000</v>
      </c>
      <c r="FGI23">
        <v>0</v>
      </c>
      <c r="FGJ23" t="s">
        <v>867</v>
      </c>
      <c r="FGP23">
        <v>5000</v>
      </c>
      <c r="FGQ23">
        <v>0</v>
      </c>
      <c r="FGR23" t="s">
        <v>867</v>
      </c>
      <c r="FGX23">
        <v>5000</v>
      </c>
      <c r="FGY23">
        <v>0</v>
      </c>
      <c r="FGZ23" t="s">
        <v>867</v>
      </c>
      <c r="FHF23">
        <v>5000</v>
      </c>
      <c r="FHG23">
        <v>0</v>
      </c>
      <c r="FHH23" t="s">
        <v>867</v>
      </c>
      <c r="FHN23">
        <v>5000</v>
      </c>
      <c r="FHO23">
        <v>0</v>
      </c>
      <c r="FHP23" t="s">
        <v>867</v>
      </c>
      <c r="FHV23">
        <v>5000</v>
      </c>
      <c r="FHW23">
        <v>0</v>
      </c>
      <c r="FHX23" t="s">
        <v>867</v>
      </c>
      <c r="FID23">
        <v>5000</v>
      </c>
      <c r="FIE23">
        <v>0</v>
      </c>
      <c r="FIF23" t="s">
        <v>867</v>
      </c>
      <c r="FIL23">
        <v>5000</v>
      </c>
      <c r="FIM23">
        <v>0</v>
      </c>
      <c r="FIN23" t="s">
        <v>867</v>
      </c>
      <c r="FIT23">
        <v>5000</v>
      </c>
      <c r="FIU23">
        <v>0</v>
      </c>
      <c r="FIV23" t="s">
        <v>867</v>
      </c>
      <c r="FJB23">
        <v>5000</v>
      </c>
      <c r="FJC23">
        <v>0</v>
      </c>
      <c r="FJD23" t="s">
        <v>867</v>
      </c>
      <c r="FJJ23">
        <v>5000</v>
      </c>
      <c r="FJK23">
        <v>0</v>
      </c>
      <c r="FJL23" t="s">
        <v>867</v>
      </c>
      <c r="FJR23">
        <v>5000</v>
      </c>
      <c r="FJS23">
        <v>0</v>
      </c>
      <c r="FJT23" t="s">
        <v>867</v>
      </c>
      <c r="FJZ23">
        <v>5000</v>
      </c>
      <c r="FKA23">
        <v>0</v>
      </c>
      <c r="FKB23" t="s">
        <v>867</v>
      </c>
      <c r="FKH23">
        <v>5000</v>
      </c>
      <c r="FKI23">
        <v>0</v>
      </c>
      <c r="FKJ23" t="s">
        <v>867</v>
      </c>
      <c r="FKP23">
        <v>5000</v>
      </c>
      <c r="FKQ23">
        <v>0</v>
      </c>
      <c r="FKR23" t="s">
        <v>867</v>
      </c>
      <c r="FKX23">
        <v>5000</v>
      </c>
      <c r="FKY23">
        <v>0</v>
      </c>
      <c r="FKZ23" t="s">
        <v>867</v>
      </c>
      <c r="FLF23">
        <v>5000</v>
      </c>
      <c r="FLG23">
        <v>0</v>
      </c>
      <c r="FLH23" t="s">
        <v>867</v>
      </c>
      <c r="FLN23">
        <v>5000</v>
      </c>
      <c r="FLO23">
        <v>0</v>
      </c>
      <c r="FLP23" t="s">
        <v>867</v>
      </c>
      <c r="FLV23">
        <v>5000</v>
      </c>
      <c r="FLW23">
        <v>0</v>
      </c>
      <c r="FLX23" t="s">
        <v>867</v>
      </c>
      <c r="FMD23">
        <v>5000</v>
      </c>
      <c r="FME23">
        <v>0</v>
      </c>
      <c r="FMF23" t="s">
        <v>867</v>
      </c>
      <c r="FML23">
        <v>5000</v>
      </c>
      <c r="FMM23">
        <v>0</v>
      </c>
      <c r="FMN23" t="s">
        <v>867</v>
      </c>
      <c r="FMT23">
        <v>5000</v>
      </c>
      <c r="FMU23">
        <v>0</v>
      </c>
      <c r="FMV23" t="s">
        <v>867</v>
      </c>
      <c r="FNB23">
        <v>5000</v>
      </c>
      <c r="FNC23">
        <v>0</v>
      </c>
      <c r="FND23" t="s">
        <v>867</v>
      </c>
      <c r="FNJ23">
        <v>5000</v>
      </c>
      <c r="FNK23">
        <v>0</v>
      </c>
      <c r="FNL23" t="s">
        <v>867</v>
      </c>
      <c r="FNR23">
        <v>5000</v>
      </c>
      <c r="FNS23">
        <v>0</v>
      </c>
      <c r="FNT23" t="s">
        <v>867</v>
      </c>
      <c r="FNZ23">
        <v>5000</v>
      </c>
      <c r="FOA23">
        <v>0</v>
      </c>
      <c r="FOB23" t="s">
        <v>867</v>
      </c>
      <c r="FOH23">
        <v>5000</v>
      </c>
      <c r="FOI23">
        <v>0</v>
      </c>
      <c r="FOJ23" t="s">
        <v>867</v>
      </c>
      <c r="FOP23">
        <v>5000</v>
      </c>
      <c r="FOQ23">
        <v>0</v>
      </c>
      <c r="FOR23" t="s">
        <v>867</v>
      </c>
      <c r="FOX23">
        <v>5000</v>
      </c>
      <c r="FOY23">
        <v>0</v>
      </c>
      <c r="FOZ23" t="s">
        <v>867</v>
      </c>
      <c r="FPF23">
        <v>5000</v>
      </c>
      <c r="FPG23">
        <v>0</v>
      </c>
      <c r="FPH23" t="s">
        <v>867</v>
      </c>
      <c r="FPN23">
        <v>5000</v>
      </c>
      <c r="FPO23">
        <v>0</v>
      </c>
      <c r="FPP23" t="s">
        <v>867</v>
      </c>
      <c r="FPV23">
        <v>5000</v>
      </c>
      <c r="FPW23">
        <v>0</v>
      </c>
      <c r="FPX23" t="s">
        <v>867</v>
      </c>
      <c r="FQD23">
        <v>5000</v>
      </c>
      <c r="FQE23">
        <v>0</v>
      </c>
      <c r="FQF23" t="s">
        <v>867</v>
      </c>
      <c r="FQL23">
        <v>5000</v>
      </c>
      <c r="FQM23">
        <v>0</v>
      </c>
      <c r="FQN23" t="s">
        <v>867</v>
      </c>
      <c r="FQT23">
        <v>5000</v>
      </c>
      <c r="FQU23">
        <v>0</v>
      </c>
      <c r="FQV23" t="s">
        <v>867</v>
      </c>
      <c r="FRB23">
        <v>5000</v>
      </c>
      <c r="FRC23">
        <v>0</v>
      </c>
      <c r="FRD23" t="s">
        <v>867</v>
      </c>
      <c r="FRJ23">
        <v>5000</v>
      </c>
      <c r="FRK23">
        <v>0</v>
      </c>
      <c r="FRL23" t="s">
        <v>867</v>
      </c>
      <c r="FRR23">
        <v>5000</v>
      </c>
      <c r="FRS23">
        <v>0</v>
      </c>
      <c r="FRT23" t="s">
        <v>867</v>
      </c>
      <c r="FRZ23">
        <v>5000</v>
      </c>
      <c r="FSA23">
        <v>0</v>
      </c>
      <c r="FSB23" t="s">
        <v>867</v>
      </c>
      <c r="FSH23">
        <v>5000</v>
      </c>
      <c r="FSI23">
        <v>0</v>
      </c>
      <c r="FSJ23" t="s">
        <v>867</v>
      </c>
      <c r="FSP23">
        <v>5000</v>
      </c>
      <c r="FSQ23">
        <v>0</v>
      </c>
      <c r="FSR23" t="s">
        <v>867</v>
      </c>
      <c r="FSX23">
        <v>5000</v>
      </c>
      <c r="FSY23">
        <v>0</v>
      </c>
      <c r="FSZ23" t="s">
        <v>867</v>
      </c>
      <c r="FTF23">
        <v>5000</v>
      </c>
      <c r="FTG23">
        <v>0</v>
      </c>
      <c r="FTH23" t="s">
        <v>867</v>
      </c>
      <c r="FTN23">
        <v>5000</v>
      </c>
      <c r="FTO23">
        <v>0</v>
      </c>
      <c r="FTP23" t="s">
        <v>867</v>
      </c>
      <c r="FTV23">
        <v>5000</v>
      </c>
      <c r="FTW23">
        <v>0</v>
      </c>
      <c r="FTX23" t="s">
        <v>867</v>
      </c>
      <c r="FUD23">
        <v>5000</v>
      </c>
      <c r="FUE23">
        <v>0</v>
      </c>
      <c r="FUF23" t="s">
        <v>867</v>
      </c>
      <c r="FUL23">
        <v>5000</v>
      </c>
      <c r="FUM23">
        <v>0</v>
      </c>
      <c r="FUN23" t="s">
        <v>867</v>
      </c>
      <c r="FUT23">
        <v>5000</v>
      </c>
      <c r="FUU23">
        <v>0</v>
      </c>
      <c r="FUV23" t="s">
        <v>867</v>
      </c>
      <c r="FVB23">
        <v>5000</v>
      </c>
      <c r="FVC23">
        <v>0</v>
      </c>
      <c r="FVD23" t="s">
        <v>867</v>
      </c>
      <c r="FVJ23">
        <v>5000</v>
      </c>
      <c r="FVK23">
        <v>0</v>
      </c>
      <c r="FVL23" t="s">
        <v>867</v>
      </c>
      <c r="FVR23">
        <v>5000</v>
      </c>
      <c r="FVS23">
        <v>0</v>
      </c>
      <c r="FVT23" t="s">
        <v>867</v>
      </c>
      <c r="FVZ23">
        <v>5000</v>
      </c>
      <c r="FWA23">
        <v>0</v>
      </c>
      <c r="FWB23" t="s">
        <v>867</v>
      </c>
      <c r="FWH23">
        <v>5000</v>
      </c>
      <c r="FWI23">
        <v>0</v>
      </c>
      <c r="FWJ23" t="s">
        <v>867</v>
      </c>
      <c r="FWP23">
        <v>5000</v>
      </c>
      <c r="FWQ23">
        <v>0</v>
      </c>
      <c r="FWR23" t="s">
        <v>867</v>
      </c>
      <c r="FWX23">
        <v>5000</v>
      </c>
      <c r="FWY23">
        <v>0</v>
      </c>
      <c r="FWZ23" t="s">
        <v>867</v>
      </c>
      <c r="FXF23">
        <v>5000</v>
      </c>
      <c r="FXG23">
        <v>0</v>
      </c>
      <c r="FXH23" t="s">
        <v>867</v>
      </c>
      <c r="FXN23">
        <v>5000</v>
      </c>
      <c r="FXO23">
        <v>0</v>
      </c>
      <c r="FXP23" t="s">
        <v>867</v>
      </c>
      <c r="FXV23">
        <v>5000</v>
      </c>
      <c r="FXW23">
        <v>0</v>
      </c>
      <c r="FXX23" t="s">
        <v>867</v>
      </c>
      <c r="FYD23">
        <v>5000</v>
      </c>
      <c r="FYE23">
        <v>0</v>
      </c>
      <c r="FYF23" t="s">
        <v>867</v>
      </c>
      <c r="FYL23">
        <v>5000</v>
      </c>
      <c r="FYM23">
        <v>0</v>
      </c>
      <c r="FYN23" t="s">
        <v>867</v>
      </c>
      <c r="FYT23">
        <v>5000</v>
      </c>
      <c r="FYU23">
        <v>0</v>
      </c>
      <c r="FYV23" t="s">
        <v>867</v>
      </c>
      <c r="FZB23">
        <v>5000</v>
      </c>
      <c r="FZC23">
        <v>0</v>
      </c>
      <c r="FZD23" t="s">
        <v>867</v>
      </c>
      <c r="FZJ23">
        <v>5000</v>
      </c>
      <c r="FZK23">
        <v>0</v>
      </c>
      <c r="FZL23" t="s">
        <v>867</v>
      </c>
      <c r="FZR23">
        <v>5000</v>
      </c>
      <c r="FZS23">
        <v>0</v>
      </c>
      <c r="FZT23" t="s">
        <v>867</v>
      </c>
      <c r="FZZ23">
        <v>5000</v>
      </c>
      <c r="GAA23">
        <v>0</v>
      </c>
      <c r="GAB23" t="s">
        <v>867</v>
      </c>
      <c r="GAH23">
        <v>5000</v>
      </c>
      <c r="GAI23">
        <v>0</v>
      </c>
      <c r="GAJ23" t="s">
        <v>867</v>
      </c>
      <c r="GAP23">
        <v>5000</v>
      </c>
      <c r="GAQ23">
        <v>0</v>
      </c>
      <c r="GAR23" t="s">
        <v>867</v>
      </c>
      <c r="GAX23">
        <v>5000</v>
      </c>
      <c r="GAY23">
        <v>0</v>
      </c>
      <c r="GAZ23" t="s">
        <v>867</v>
      </c>
      <c r="GBF23">
        <v>5000</v>
      </c>
      <c r="GBG23">
        <v>0</v>
      </c>
      <c r="GBH23" t="s">
        <v>867</v>
      </c>
      <c r="GBN23">
        <v>5000</v>
      </c>
      <c r="GBO23">
        <v>0</v>
      </c>
      <c r="GBP23" t="s">
        <v>867</v>
      </c>
      <c r="GBV23">
        <v>5000</v>
      </c>
      <c r="GBW23">
        <v>0</v>
      </c>
      <c r="GBX23" t="s">
        <v>867</v>
      </c>
      <c r="GCD23">
        <v>5000</v>
      </c>
      <c r="GCE23">
        <v>0</v>
      </c>
      <c r="GCF23" t="s">
        <v>867</v>
      </c>
      <c r="GCL23">
        <v>5000</v>
      </c>
      <c r="GCM23">
        <v>0</v>
      </c>
      <c r="GCN23" t="s">
        <v>867</v>
      </c>
      <c r="GCT23">
        <v>5000</v>
      </c>
      <c r="GCU23">
        <v>0</v>
      </c>
      <c r="GCV23" t="s">
        <v>867</v>
      </c>
      <c r="GDB23">
        <v>5000</v>
      </c>
      <c r="GDC23">
        <v>0</v>
      </c>
      <c r="GDD23" t="s">
        <v>867</v>
      </c>
      <c r="GDJ23">
        <v>5000</v>
      </c>
      <c r="GDK23">
        <v>0</v>
      </c>
      <c r="GDL23" t="s">
        <v>867</v>
      </c>
      <c r="GDR23">
        <v>5000</v>
      </c>
      <c r="GDS23">
        <v>0</v>
      </c>
      <c r="GDT23" t="s">
        <v>867</v>
      </c>
      <c r="GDZ23">
        <v>5000</v>
      </c>
      <c r="GEA23">
        <v>0</v>
      </c>
      <c r="GEB23" t="s">
        <v>867</v>
      </c>
      <c r="GEH23">
        <v>5000</v>
      </c>
      <c r="GEI23">
        <v>0</v>
      </c>
      <c r="GEJ23" t="s">
        <v>867</v>
      </c>
      <c r="GEP23">
        <v>5000</v>
      </c>
      <c r="GEQ23">
        <v>0</v>
      </c>
      <c r="GER23" t="s">
        <v>867</v>
      </c>
      <c r="GEX23">
        <v>5000</v>
      </c>
      <c r="GEY23">
        <v>0</v>
      </c>
      <c r="GEZ23" t="s">
        <v>867</v>
      </c>
      <c r="GFF23">
        <v>5000</v>
      </c>
      <c r="GFG23">
        <v>0</v>
      </c>
      <c r="GFH23" t="s">
        <v>867</v>
      </c>
      <c r="GFN23">
        <v>5000</v>
      </c>
      <c r="GFO23">
        <v>0</v>
      </c>
      <c r="GFP23" t="s">
        <v>867</v>
      </c>
      <c r="GFV23">
        <v>5000</v>
      </c>
      <c r="GFW23">
        <v>0</v>
      </c>
      <c r="GFX23" t="s">
        <v>867</v>
      </c>
      <c r="GGD23">
        <v>5000</v>
      </c>
      <c r="GGE23">
        <v>0</v>
      </c>
      <c r="GGF23" t="s">
        <v>867</v>
      </c>
      <c r="GGL23">
        <v>5000</v>
      </c>
      <c r="GGM23">
        <v>0</v>
      </c>
      <c r="GGN23" t="s">
        <v>867</v>
      </c>
      <c r="GGT23">
        <v>5000</v>
      </c>
      <c r="GGU23">
        <v>0</v>
      </c>
      <c r="GGV23" t="s">
        <v>867</v>
      </c>
      <c r="GHB23">
        <v>5000</v>
      </c>
      <c r="GHC23">
        <v>0</v>
      </c>
      <c r="GHD23" t="s">
        <v>867</v>
      </c>
      <c r="GHJ23">
        <v>5000</v>
      </c>
      <c r="GHK23">
        <v>0</v>
      </c>
      <c r="GHL23" t="s">
        <v>867</v>
      </c>
      <c r="GHR23">
        <v>5000</v>
      </c>
      <c r="GHS23">
        <v>0</v>
      </c>
      <c r="GHT23" t="s">
        <v>867</v>
      </c>
      <c r="GHZ23">
        <v>5000</v>
      </c>
      <c r="GIA23">
        <v>0</v>
      </c>
      <c r="GIB23" t="s">
        <v>867</v>
      </c>
      <c r="GIH23">
        <v>5000</v>
      </c>
      <c r="GII23">
        <v>0</v>
      </c>
      <c r="GIJ23" t="s">
        <v>867</v>
      </c>
      <c r="GIP23">
        <v>5000</v>
      </c>
      <c r="GIQ23">
        <v>0</v>
      </c>
      <c r="GIR23" t="s">
        <v>867</v>
      </c>
      <c r="GIX23">
        <v>5000</v>
      </c>
      <c r="GIY23">
        <v>0</v>
      </c>
      <c r="GIZ23" t="s">
        <v>867</v>
      </c>
      <c r="GJF23">
        <v>5000</v>
      </c>
      <c r="GJG23">
        <v>0</v>
      </c>
      <c r="GJH23" t="s">
        <v>867</v>
      </c>
      <c r="GJN23">
        <v>5000</v>
      </c>
      <c r="GJO23">
        <v>0</v>
      </c>
      <c r="GJP23" t="s">
        <v>867</v>
      </c>
      <c r="GJV23">
        <v>5000</v>
      </c>
      <c r="GJW23">
        <v>0</v>
      </c>
      <c r="GJX23" t="s">
        <v>867</v>
      </c>
      <c r="GKD23">
        <v>5000</v>
      </c>
      <c r="GKE23">
        <v>0</v>
      </c>
      <c r="GKF23" t="s">
        <v>867</v>
      </c>
      <c r="GKL23">
        <v>5000</v>
      </c>
      <c r="GKM23">
        <v>0</v>
      </c>
      <c r="GKN23" t="s">
        <v>867</v>
      </c>
      <c r="GKT23">
        <v>5000</v>
      </c>
      <c r="GKU23">
        <v>0</v>
      </c>
      <c r="GKV23" t="s">
        <v>867</v>
      </c>
      <c r="GLB23">
        <v>5000</v>
      </c>
      <c r="GLC23">
        <v>0</v>
      </c>
      <c r="GLD23" t="s">
        <v>867</v>
      </c>
      <c r="GLJ23">
        <v>5000</v>
      </c>
      <c r="GLK23">
        <v>0</v>
      </c>
      <c r="GLL23" t="s">
        <v>867</v>
      </c>
      <c r="GLR23">
        <v>5000</v>
      </c>
      <c r="GLS23">
        <v>0</v>
      </c>
      <c r="GLT23" t="s">
        <v>867</v>
      </c>
      <c r="GLZ23">
        <v>5000</v>
      </c>
      <c r="GMA23">
        <v>0</v>
      </c>
      <c r="GMB23" t="s">
        <v>867</v>
      </c>
      <c r="GMH23">
        <v>5000</v>
      </c>
      <c r="GMI23">
        <v>0</v>
      </c>
      <c r="GMJ23" t="s">
        <v>867</v>
      </c>
      <c r="GMP23">
        <v>5000</v>
      </c>
      <c r="GMQ23">
        <v>0</v>
      </c>
      <c r="GMR23" t="s">
        <v>867</v>
      </c>
      <c r="GMX23">
        <v>5000</v>
      </c>
      <c r="GMY23">
        <v>0</v>
      </c>
      <c r="GMZ23" t="s">
        <v>867</v>
      </c>
      <c r="GNF23">
        <v>5000</v>
      </c>
      <c r="GNG23">
        <v>0</v>
      </c>
      <c r="GNH23" t="s">
        <v>867</v>
      </c>
      <c r="GNN23">
        <v>5000</v>
      </c>
      <c r="GNO23">
        <v>0</v>
      </c>
      <c r="GNP23" t="s">
        <v>867</v>
      </c>
      <c r="GNV23">
        <v>5000</v>
      </c>
      <c r="GNW23">
        <v>0</v>
      </c>
      <c r="GNX23" t="s">
        <v>867</v>
      </c>
      <c r="GOD23">
        <v>5000</v>
      </c>
      <c r="GOE23">
        <v>0</v>
      </c>
      <c r="GOF23" t="s">
        <v>867</v>
      </c>
      <c r="GOL23">
        <v>5000</v>
      </c>
      <c r="GOM23">
        <v>0</v>
      </c>
      <c r="GON23" t="s">
        <v>867</v>
      </c>
      <c r="GOT23">
        <v>5000</v>
      </c>
      <c r="GOU23">
        <v>0</v>
      </c>
      <c r="GOV23" t="s">
        <v>867</v>
      </c>
      <c r="GPB23">
        <v>5000</v>
      </c>
      <c r="GPC23">
        <v>0</v>
      </c>
      <c r="GPD23" t="s">
        <v>867</v>
      </c>
      <c r="GPJ23">
        <v>5000</v>
      </c>
      <c r="GPK23">
        <v>0</v>
      </c>
      <c r="GPL23" t="s">
        <v>867</v>
      </c>
      <c r="GPR23">
        <v>5000</v>
      </c>
      <c r="GPS23">
        <v>0</v>
      </c>
      <c r="GPT23" t="s">
        <v>867</v>
      </c>
      <c r="GPZ23">
        <v>5000</v>
      </c>
      <c r="GQA23">
        <v>0</v>
      </c>
      <c r="GQB23" t="s">
        <v>867</v>
      </c>
      <c r="GQH23">
        <v>5000</v>
      </c>
      <c r="GQI23">
        <v>0</v>
      </c>
      <c r="GQJ23" t="s">
        <v>867</v>
      </c>
      <c r="GQP23">
        <v>5000</v>
      </c>
      <c r="GQQ23">
        <v>0</v>
      </c>
      <c r="GQR23" t="s">
        <v>867</v>
      </c>
      <c r="GQX23">
        <v>5000</v>
      </c>
      <c r="GQY23">
        <v>0</v>
      </c>
      <c r="GQZ23" t="s">
        <v>867</v>
      </c>
      <c r="GRF23">
        <v>5000</v>
      </c>
      <c r="GRG23">
        <v>0</v>
      </c>
      <c r="GRH23" t="s">
        <v>867</v>
      </c>
      <c r="GRN23">
        <v>5000</v>
      </c>
      <c r="GRO23">
        <v>0</v>
      </c>
      <c r="GRP23" t="s">
        <v>867</v>
      </c>
      <c r="GRV23">
        <v>5000</v>
      </c>
      <c r="GRW23">
        <v>0</v>
      </c>
      <c r="GRX23" t="s">
        <v>867</v>
      </c>
      <c r="GSD23">
        <v>5000</v>
      </c>
      <c r="GSE23">
        <v>0</v>
      </c>
      <c r="GSF23" t="s">
        <v>867</v>
      </c>
      <c r="GSL23">
        <v>5000</v>
      </c>
      <c r="GSM23">
        <v>0</v>
      </c>
      <c r="GSN23" t="s">
        <v>867</v>
      </c>
      <c r="GST23">
        <v>5000</v>
      </c>
      <c r="GSU23">
        <v>0</v>
      </c>
      <c r="GSV23" t="s">
        <v>867</v>
      </c>
      <c r="GTB23">
        <v>5000</v>
      </c>
      <c r="GTC23">
        <v>0</v>
      </c>
      <c r="GTD23" t="s">
        <v>867</v>
      </c>
      <c r="GTJ23">
        <v>5000</v>
      </c>
      <c r="GTK23">
        <v>0</v>
      </c>
      <c r="GTL23" t="s">
        <v>867</v>
      </c>
      <c r="GTR23">
        <v>5000</v>
      </c>
      <c r="GTS23">
        <v>0</v>
      </c>
      <c r="GTT23" t="s">
        <v>867</v>
      </c>
      <c r="GTZ23">
        <v>5000</v>
      </c>
      <c r="GUA23">
        <v>0</v>
      </c>
      <c r="GUB23" t="s">
        <v>867</v>
      </c>
      <c r="GUH23">
        <v>5000</v>
      </c>
      <c r="GUI23">
        <v>0</v>
      </c>
      <c r="GUJ23" t="s">
        <v>867</v>
      </c>
      <c r="GUP23">
        <v>5000</v>
      </c>
      <c r="GUQ23">
        <v>0</v>
      </c>
      <c r="GUR23" t="s">
        <v>867</v>
      </c>
      <c r="GUX23">
        <v>5000</v>
      </c>
      <c r="GUY23">
        <v>0</v>
      </c>
      <c r="GUZ23" t="s">
        <v>867</v>
      </c>
      <c r="GVF23">
        <v>5000</v>
      </c>
      <c r="GVG23">
        <v>0</v>
      </c>
      <c r="GVH23" t="s">
        <v>867</v>
      </c>
      <c r="GVN23">
        <v>5000</v>
      </c>
      <c r="GVO23">
        <v>0</v>
      </c>
      <c r="GVP23" t="s">
        <v>867</v>
      </c>
      <c r="GVV23">
        <v>5000</v>
      </c>
      <c r="GVW23">
        <v>0</v>
      </c>
      <c r="GVX23" t="s">
        <v>867</v>
      </c>
      <c r="GWD23">
        <v>5000</v>
      </c>
      <c r="GWE23">
        <v>0</v>
      </c>
      <c r="GWF23" t="s">
        <v>867</v>
      </c>
      <c r="GWL23">
        <v>5000</v>
      </c>
      <c r="GWM23">
        <v>0</v>
      </c>
      <c r="GWN23" t="s">
        <v>867</v>
      </c>
      <c r="GWT23">
        <v>5000</v>
      </c>
      <c r="GWU23">
        <v>0</v>
      </c>
      <c r="GWV23" t="s">
        <v>867</v>
      </c>
      <c r="GXB23">
        <v>5000</v>
      </c>
      <c r="GXC23">
        <v>0</v>
      </c>
      <c r="GXD23" t="s">
        <v>867</v>
      </c>
      <c r="GXJ23">
        <v>5000</v>
      </c>
      <c r="GXK23">
        <v>0</v>
      </c>
      <c r="GXL23" t="s">
        <v>867</v>
      </c>
      <c r="GXR23">
        <v>5000</v>
      </c>
      <c r="GXS23">
        <v>0</v>
      </c>
      <c r="GXT23" t="s">
        <v>867</v>
      </c>
      <c r="GXZ23">
        <v>5000</v>
      </c>
      <c r="GYA23">
        <v>0</v>
      </c>
      <c r="GYB23" t="s">
        <v>867</v>
      </c>
      <c r="GYH23">
        <v>5000</v>
      </c>
      <c r="GYI23">
        <v>0</v>
      </c>
      <c r="GYJ23" t="s">
        <v>867</v>
      </c>
      <c r="GYP23">
        <v>5000</v>
      </c>
      <c r="GYQ23">
        <v>0</v>
      </c>
      <c r="GYR23" t="s">
        <v>867</v>
      </c>
      <c r="GYX23">
        <v>5000</v>
      </c>
      <c r="GYY23">
        <v>0</v>
      </c>
      <c r="GYZ23" t="s">
        <v>867</v>
      </c>
      <c r="GZF23">
        <v>5000</v>
      </c>
      <c r="GZG23">
        <v>0</v>
      </c>
      <c r="GZH23" t="s">
        <v>867</v>
      </c>
      <c r="GZN23">
        <v>5000</v>
      </c>
      <c r="GZO23">
        <v>0</v>
      </c>
      <c r="GZP23" t="s">
        <v>867</v>
      </c>
      <c r="GZV23">
        <v>5000</v>
      </c>
      <c r="GZW23">
        <v>0</v>
      </c>
      <c r="GZX23" t="s">
        <v>867</v>
      </c>
      <c r="HAD23">
        <v>5000</v>
      </c>
      <c r="HAE23">
        <v>0</v>
      </c>
      <c r="HAF23" t="s">
        <v>867</v>
      </c>
      <c r="HAL23">
        <v>5000</v>
      </c>
      <c r="HAM23">
        <v>0</v>
      </c>
      <c r="HAN23" t="s">
        <v>867</v>
      </c>
      <c r="HAT23">
        <v>5000</v>
      </c>
      <c r="HAU23">
        <v>0</v>
      </c>
      <c r="HAV23" t="s">
        <v>867</v>
      </c>
      <c r="HBB23">
        <v>5000</v>
      </c>
      <c r="HBC23">
        <v>0</v>
      </c>
      <c r="HBD23" t="s">
        <v>867</v>
      </c>
      <c r="HBJ23">
        <v>5000</v>
      </c>
      <c r="HBK23">
        <v>0</v>
      </c>
      <c r="HBL23" t="s">
        <v>867</v>
      </c>
      <c r="HBR23">
        <v>5000</v>
      </c>
      <c r="HBS23">
        <v>0</v>
      </c>
      <c r="HBT23" t="s">
        <v>867</v>
      </c>
      <c r="HBZ23">
        <v>5000</v>
      </c>
      <c r="HCA23">
        <v>0</v>
      </c>
      <c r="HCB23" t="s">
        <v>867</v>
      </c>
      <c r="HCH23">
        <v>5000</v>
      </c>
      <c r="HCI23">
        <v>0</v>
      </c>
      <c r="HCJ23" t="s">
        <v>867</v>
      </c>
      <c r="HCP23">
        <v>5000</v>
      </c>
      <c r="HCQ23">
        <v>0</v>
      </c>
      <c r="HCR23" t="s">
        <v>867</v>
      </c>
      <c r="HCX23">
        <v>5000</v>
      </c>
      <c r="HCY23">
        <v>0</v>
      </c>
      <c r="HCZ23" t="s">
        <v>867</v>
      </c>
      <c r="HDF23">
        <v>5000</v>
      </c>
      <c r="HDG23">
        <v>0</v>
      </c>
      <c r="HDH23" t="s">
        <v>867</v>
      </c>
      <c r="HDN23">
        <v>5000</v>
      </c>
      <c r="HDO23">
        <v>0</v>
      </c>
      <c r="HDP23" t="s">
        <v>867</v>
      </c>
      <c r="HDV23">
        <v>5000</v>
      </c>
      <c r="HDW23">
        <v>0</v>
      </c>
      <c r="HDX23" t="s">
        <v>867</v>
      </c>
      <c r="HED23">
        <v>5000</v>
      </c>
      <c r="HEE23">
        <v>0</v>
      </c>
      <c r="HEF23" t="s">
        <v>867</v>
      </c>
      <c r="HEL23">
        <v>5000</v>
      </c>
      <c r="HEM23">
        <v>0</v>
      </c>
      <c r="HEN23" t="s">
        <v>867</v>
      </c>
      <c r="HET23">
        <v>5000</v>
      </c>
      <c r="HEU23">
        <v>0</v>
      </c>
      <c r="HEV23" t="s">
        <v>867</v>
      </c>
      <c r="HFB23">
        <v>5000</v>
      </c>
      <c r="HFC23">
        <v>0</v>
      </c>
      <c r="HFD23" t="s">
        <v>867</v>
      </c>
      <c r="HFJ23">
        <v>5000</v>
      </c>
      <c r="HFK23">
        <v>0</v>
      </c>
      <c r="HFL23" t="s">
        <v>867</v>
      </c>
      <c r="HFR23">
        <v>5000</v>
      </c>
      <c r="HFS23">
        <v>0</v>
      </c>
      <c r="HFT23" t="s">
        <v>867</v>
      </c>
      <c r="HFZ23">
        <v>5000</v>
      </c>
      <c r="HGA23">
        <v>0</v>
      </c>
      <c r="HGB23" t="s">
        <v>867</v>
      </c>
      <c r="HGH23">
        <v>5000</v>
      </c>
      <c r="HGI23">
        <v>0</v>
      </c>
      <c r="HGJ23" t="s">
        <v>867</v>
      </c>
      <c r="HGP23">
        <v>5000</v>
      </c>
      <c r="HGQ23">
        <v>0</v>
      </c>
      <c r="HGR23" t="s">
        <v>867</v>
      </c>
      <c r="HGX23">
        <v>5000</v>
      </c>
      <c r="HGY23">
        <v>0</v>
      </c>
      <c r="HGZ23" t="s">
        <v>867</v>
      </c>
      <c r="HHF23">
        <v>5000</v>
      </c>
      <c r="HHG23">
        <v>0</v>
      </c>
      <c r="HHH23" t="s">
        <v>867</v>
      </c>
      <c r="HHN23">
        <v>5000</v>
      </c>
      <c r="HHO23">
        <v>0</v>
      </c>
      <c r="HHP23" t="s">
        <v>867</v>
      </c>
      <c r="HHV23">
        <v>5000</v>
      </c>
      <c r="HHW23">
        <v>0</v>
      </c>
      <c r="HHX23" t="s">
        <v>867</v>
      </c>
      <c r="HID23">
        <v>5000</v>
      </c>
      <c r="HIE23">
        <v>0</v>
      </c>
      <c r="HIF23" t="s">
        <v>867</v>
      </c>
      <c r="HIL23">
        <v>5000</v>
      </c>
      <c r="HIM23">
        <v>0</v>
      </c>
      <c r="HIN23" t="s">
        <v>867</v>
      </c>
      <c r="HIT23">
        <v>5000</v>
      </c>
      <c r="HIU23">
        <v>0</v>
      </c>
      <c r="HIV23" t="s">
        <v>867</v>
      </c>
      <c r="HJB23">
        <v>5000</v>
      </c>
      <c r="HJC23">
        <v>0</v>
      </c>
      <c r="HJD23" t="s">
        <v>867</v>
      </c>
      <c r="HJJ23">
        <v>5000</v>
      </c>
      <c r="HJK23">
        <v>0</v>
      </c>
      <c r="HJL23" t="s">
        <v>867</v>
      </c>
      <c r="HJR23">
        <v>5000</v>
      </c>
      <c r="HJS23">
        <v>0</v>
      </c>
      <c r="HJT23" t="s">
        <v>867</v>
      </c>
      <c r="HJZ23">
        <v>5000</v>
      </c>
      <c r="HKA23">
        <v>0</v>
      </c>
      <c r="HKB23" t="s">
        <v>867</v>
      </c>
      <c r="HKH23">
        <v>5000</v>
      </c>
      <c r="HKI23">
        <v>0</v>
      </c>
      <c r="HKJ23" t="s">
        <v>867</v>
      </c>
      <c r="HKP23">
        <v>5000</v>
      </c>
      <c r="HKQ23">
        <v>0</v>
      </c>
      <c r="HKR23" t="s">
        <v>867</v>
      </c>
      <c r="HKX23">
        <v>5000</v>
      </c>
      <c r="HKY23">
        <v>0</v>
      </c>
      <c r="HKZ23" t="s">
        <v>867</v>
      </c>
      <c r="HLF23">
        <v>5000</v>
      </c>
      <c r="HLG23">
        <v>0</v>
      </c>
      <c r="HLH23" t="s">
        <v>867</v>
      </c>
      <c r="HLN23">
        <v>5000</v>
      </c>
      <c r="HLO23">
        <v>0</v>
      </c>
      <c r="HLP23" t="s">
        <v>867</v>
      </c>
      <c r="HLV23">
        <v>5000</v>
      </c>
      <c r="HLW23">
        <v>0</v>
      </c>
      <c r="HLX23" t="s">
        <v>867</v>
      </c>
      <c r="HMD23">
        <v>5000</v>
      </c>
      <c r="HME23">
        <v>0</v>
      </c>
      <c r="HMF23" t="s">
        <v>867</v>
      </c>
      <c r="HML23">
        <v>5000</v>
      </c>
      <c r="HMM23">
        <v>0</v>
      </c>
      <c r="HMN23" t="s">
        <v>867</v>
      </c>
      <c r="HMT23">
        <v>5000</v>
      </c>
      <c r="HMU23">
        <v>0</v>
      </c>
      <c r="HMV23" t="s">
        <v>867</v>
      </c>
      <c r="HNB23">
        <v>5000</v>
      </c>
      <c r="HNC23">
        <v>0</v>
      </c>
      <c r="HND23" t="s">
        <v>867</v>
      </c>
      <c r="HNJ23">
        <v>5000</v>
      </c>
      <c r="HNK23">
        <v>0</v>
      </c>
      <c r="HNL23" t="s">
        <v>867</v>
      </c>
      <c r="HNR23">
        <v>5000</v>
      </c>
      <c r="HNS23">
        <v>0</v>
      </c>
      <c r="HNT23" t="s">
        <v>867</v>
      </c>
      <c r="HNZ23">
        <v>5000</v>
      </c>
      <c r="HOA23">
        <v>0</v>
      </c>
      <c r="HOB23" t="s">
        <v>867</v>
      </c>
      <c r="HOH23">
        <v>5000</v>
      </c>
      <c r="HOI23">
        <v>0</v>
      </c>
      <c r="HOJ23" t="s">
        <v>867</v>
      </c>
      <c r="HOP23">
        <v>5000</v>
      </c>
      <c r="HOQ23">
        <v>0</v>
      </c>
      <c r="HOR23" t="s">
        <v>867</v>
      </c>
      <c r="HOX23">
        <v>5000</v>
      </c>
      <c r="HOY23">
        <v>0</v>
      </c>
      <c r="HOZ23" t="s">
        <v>867</v>
      </c>
      <c r="HPF23">
        <v>5000</v>
      </c>
      <c r="HPG23">
        <v>0</v>
      </c>
      <c r="HPH23" t="s">
        <v>867</v>
      </c>
      <c r="HPN23">
        <v>5000</v>
      </c>
      <c r="HPO23">
        <v>0</v>
      </c>
      <c r="HPP23" t="s">
        <v>867</v>
      </c>
      <c r="HPV23">
        <v>5000</v>
      </c>
      <c r="HPW23">
        <v>0</v>
      </c>
      <c r="HPX23" t="s">
        <v>867</v>
      </c>
      <c r="HQD23">
        <v>5000</v>
      </c>
      <c r="HQE23">
        <v>0</v>
      </c>
      <c r="HQF23" t="s">
        <v>867</v>
      </c>
      <c r="HQL23">
        <v>5000</v>
      </c>
      <c r="HQM23">
        <v>0</v>
      </c>
      <c r="HQN23" t="s">
        <v>867</v>
      </c>
      <c r="HQT23">
        <v>5000</v>
      </c>
      <c r="HQU23">
        <v>0</v>
      </c>
      <c r="HQV23" t="s">
        <v>867</v>
      </c>
      <c r="HRB23">
        <v>5000</v>
      </c>
      <c r="HRC23">
        <v>0</v>
      </c>
      <c r="HRD23" t="s">
        <v>867</v>
      </c>
      <c r="HRJ23">
        <v>5000</v>
      </c>
      <c r="HRK23">
        <v>0</v>
      </c>
      <c r="HRL23" t="s">
        <v>867</v>
      </c>
      <c r="HRR23">
        <v>5000</v>
      </c>
      <c r="HRS23">
        <v>0</v>
      </c>
      <c r="HRT23" t="s">
        <v>867</v>
      </c>
      <c r="HRZ23">
        <v>5000</v>
      </c>
      <c r="HSA23">
        <v>0</v>
      </c>
      <c r="HSB23" t="s">
        <v>867</v>
      </c>
      <c r="HSH23">
        <v>5000</v>
      </c>
      <c r="HSI23">
        <v>0</v>
      </c>
      <c r="HSJ23" t="s">
        <v>867</v>
      </c>
      <c r="HSP23">
        <v>5000</v>
      </c>
      <c r="HSQ23">
        <v>0</v>
      </c>
      <c r="HSR23" t="s">
        <v>867</v>
      </c>
      <c r="HSX23">
        <v>5000</v>
      </c>
      <c r="HSY23">
        <v>0</v>
      </c>
      <c r="HSZ23" t="s">
        <v>867</v>
      </c>
      <c r="HTF23">
        <v>5000</v>
      </c>
      <c r="HTG23">
        <v>0</v>
      </c>
      <c r="HTH23" t="s">
        <v>867</v>
      </c>
      <c r="HTN23">
        <v>5000</v>
      </c>
      <c r="HTO23">
        <v>0</v>
      </c>
      <c r="HTP23" t="s">
        <v>867</v>
      </c>
      <c r="HTV23">
        <v>5000</v>
      </c>
      <c r="HTW23">
        <v>0</v>
      </c>
      <c r="HTX23" t="s">
        <v>867</v>
      </c>
      <c r="HUD23">
        <v>5000</v>
      </c>
      <c r="HUE23">
        <v>0</v>
      </c>
      <c r="HUF23" t="s">
        <v>867</v>
      </c>
      <c r="HUL23">
        <v>5000</v>
      </c>
      <c r="HUM23">
        <v>0</v>
      </c>
      <c r="HUN23" t="s">
        <v>867</v>
      </c>
      <c r="HUT23">
        <v>5000</v>
      </c>
      <c r="HUU23">
        <v>0</v>
      </c>
      <c r="HUV23" t="s">
        <v>867</v>
      </c>
      <c r="HVB23">
        <v>5000</v>
      </c>
      <c r="HVC23">
        <v>0</v>
      </c>
      <c r="HVD23" t="s">
        <v>867</v>
      </c>
      <c r="HVJ23">
        <v>5000</v>
      </c>
      <c r="HVK23">
        <v>0</v>
      </c>
      <c r="HVL23" t="s">
        <v>867</v>
      </c>
      <c r="HVR23">
        <v>5000</v>
      </c>
      <c r="HVS23">
        <v>0</v>
      </c>
      <c r="HVT23" t="s">
        <v>867</v>
      </c>
      <c r="HVZ23">
        <v>5000</v>
      </c>
      <c r="HWA23">
        <v>0</v>
      </c>
      <c r="HWB23" t="s">
        <v>867</v>
      </c>
      <c r="HWH23">
        <v>5000</v>
      </c>
      <c r="HWI23">
        <v>0</v>
      </c>
      <c r="HWJ23" t="s">
        <v>867</v>
      </c>
      <c r="HWP23">
        <v>5000</v>
      </c>
      <c r="HWQ23">
        <v>0</v>
      </c>
      <c r="HWR23" t="s">
        <v>867</v>
      </c>
      <c r="HWX23">
        <v>5000</v>
      </c>
      <c r="HWY23">
        <v>0</v>
      </c>
      <c r="HWZ23" t="s">
        <v>867</v>
      </c>
      <c r="HXF23">
        <v>5000</v>
      </c>
      <c r="HXG23">
        <v>0</v>
      </c>
      <c r="HXH23" t="s">
        <v>867</v>
      </c>
      <c r="HXN23">
        <v>5000</v>
      </c>
      <c r="HXO23">
        <v>0</v>
      </c>
      <c r="HXP23" t="s">
        <v>867</v>
      </c>
      <c r="HXV23">
        <v>5000</v>
      </c>
      <c r="HXW23">
        <v>0</v>
      </c>
      <c r="HXX23" t="s">
        <v>867</v>
      </c>
      <c r="HYD23">
        <v>5000</v>
      </c>
      <c r="HYE23">
        <v>0</v>
      </c>
      <c r="HYF23" t="s">
        <v>867</v>
      </c>
      <c r="HYL23">
        <v>5000</v>
      </c>
      <c r="HYM23">
        <v>0</v>
      </c>
      <c r="HYN23" t="s">
        <v>867</v>
      </c>
      <c r="HYT23">
        <v>5000</v>
      </c>
      <c r="HYU23">
        <v>0</v>
      </c>
      <c r="HYV23" t="s">
        <v>867</v>
      </c>
      <c r="HZB23">
        <v>5000</v>
      </c>
      <c r="HZC23">
        <v>0</v>
      </c>
      <c r="HZD23" t="s">
        <v>867</v>
      </c>
      <c r="HZJ23">
        <v>5000</v>
      </c>
      <c r="HZK23">
        <v>0</v>
      </c>
      <c r="HZL23" t="s">
        <v>867</v>
      </c>
      <c r="HZR23">
        <v>5000</v>
      </c>
      <c r="HZS23">
        <v>0</v>
      </c>
      <c r="HZT23" t="s">
        <v>867</v>
      </c>
      <c r="HZZ23">
        <v>5000</v>
      </c>
      <c r="IAA23">
        <v>0</v>
      </c>
      <c r="IAB23" t="s">
        <v>867</v>
      </c>
      <c r="IAH23">
        <v>5000</v>
      </c>
      <c r="IAI23">
        <v>0</v>
      </c>
      <c r="IAJ23" t="s">
        <v>867</v>
      </c>
      <c r="IAP23">
        <v>5000</v>
      </c>
      <c r="IAQ23">
        <v>0</v>
      </c>
      <c r="IAR23" t="s">
        <v>867</v>
      </c>
      <c r="IAX23">
        <v>5000</v>
      </c>
      <c r="IAY23">
        <v>0</v>
      </c>
      <c r="IAZ23" t="s">
        <v>867</v>
      </c>
      <c r="IBF23">
        <v>5000</v>
      </c>
      <c r="IBG23">
        <v>0</v>
      </c>
      <c r="IBH23" t="s">
        <v>867</v>
      </c>
      <c r="IBN23">
        <v>5000</v>
      </c>
      <c r="IBO23">
        <v>0</v>
      </c>
      <c r="IBP23" t="s">
        <v>867</v>
      </c>
      <c r="IBV23">
        <v>5000</v>
      </c>
      <c r="IBW23">
        <v>0</v>
      </c>
      <c r="IBX23" t="s">
        <v>867</v>
      </c>
      <c r="ICD23">
        <v>5000</v>
      </c>
      <c r="ICE23">
        <v>0</v>
      </c>
      <c r="ICF23" t="s">
        <v>867</v>
      </c>
      <c r="ICL23">
        <v>5000</v>
      </c>
      <c r="ICM23">
        <v>0</v>
      </c>
      <c r="ICN23" t="s">
        <v>867</v>
      </c>
      <c r="ICT23">
        <v>5000</v>
      </c>
      <c r="ICU23">
        <v>0</v>
      </c>
      <c r="ICV23" t="s">
        <v>867</v>
      </c>
      <c r="IDB23">
        <v>5000</v>
      </c>
      <c r="IDC23">
        <v>0</v>
      </c>
      <c r="IDD23" t="s">
        <v>867</v>
      </c>
      <c r="IDJ23">
        <v>5000</v>
      </c>
      <c r="IDK23">
        <v>0</v>
      </c>
      <c r="IDL23" t="s">
        <v>867</v>
      </c>
      <c r="IDR23">
        <v>5000</v>
      </c>
      <c r="IDS23">
        <v>0</v>
      </c>
      <c r="IDT23" t="s">
        <v>867</v>
      </c>
      <c r="IDZ23">
        <v>5000</v>
      </c>
      <c r="IEA23">
        <v>0</v>
      </c>
      <c r="IEB23" t="s">
        <v>867</v>
      </c>
      <c r="IEH23">
        <v>5000</v>
      </c>
      <c r="IEI23">
        <v>0</v>
      </c>
      <c r="IEJ23" t="s">
        <v>867</v>
      </c>
      <c r="IEP23">
        <v>5000</v>
      </c>
      <c r="IEQ23">
        <v>0</v>
      </c>
      <c r="IER23" t="s">
        <v>867</v>
      </c>
      <c r="IEX23">
        <v>5000</v>
      </c>
      <c r="IEY23">
        <v>0</v>
      </c>
      <c r="IEZ23" t="s">
        <v>867</v>
      </c>
      <c r="IFF23">
        <v>5000</v>
      </c>
      <c r="IFG23">
        <v>0</v>
      </c>
      <c r="IFH23" t="s">
        <v>867</v>
      </c>
      <c r="IFN23">
        <v>5000</v>
      </c>
      <c r="IFO23">
        <v>0</v>
      </c>
      <c r="IFP23" t="s">
        <v>867</v>
      </c>
      <c r="IFV23">
        <v>5000</v>
      </c>
      <c r="IFW23">
        <v>0</v>
      </c>
      <c r="IFX23" t="s">
        <v>867</v>
      </c>
      <c r="IGD23">
        <v>5000</v>
      </c>
      <c r="IGE23">
        <v>0</v>
      </c>
      <c r="IGF23" t="s">
        <v>867</v>
      </c>
      <c r="IGL23">
        <v>5000</v>
      </c>
      <c r="IGM23">
        <v>0</v>
      </c>
      <c r="IGN23" t="s">
        <v>867</v>
      </c>
      <c r="IGT23">
        <v>5000</v>
      </c>
      <c r="IGU23">
        <v>0</v>
      </c>
      <c r="IGV23" t="s">
        <v>867</v>
      </c>
      <c r="IHB23">
        <v>5000</v>
      </c>
      <c r="IHC23">
        <v>0</v>
      </c>
      <c r="IHD23" t="s">
        <v>867</v>
      </c>
      <c r="IHJ23">
        <v>5000</v>
      </c>
      <c r="IHK23">
        <v>0</v>
      </c>
      <c r="IHL23" t="s">
        <v>867</v>
      </c>
      <c r="IHR23">
        <v>5000</v>
      </c>
      <c r="IHS23">
        <v>0</v>
      </c>
      <c r="IHT23" t="s">
        <v>867</v>
      </c>
      <c r="IHZ23">
        <v>5000</v>
      </c>
      <c r="IIA23">
        <v>0</v>
      </c>
      <c r="IIB23" t="s">
        <v>867</v>
      </c>
      <c r="IIH23">
        <v>5000</v>
      </c>
      <c r="III23">
        <v>0</v>
      </c>
      <c r="IIJ23" t="s">
        <v>867</v>
      </c>
      <c r="IIP23">
        <v>5000</v>
      </c>
      <c r="IIQ23">
        <v>0</v>
      </c>
      <c r="IIR23" t="s">
        <v>867</v>
      </c>
      <c r="IIX23">
        <v>5000</v>
      </c>
      <c r="IIY23">
        <v>0</v>
      </c>
      <c r="IIZ23" t="s">
        <v>867</v>
      </c>
      <c r="IJF23">
        <v>5000</v>
      </c>
      <c r="IJG23">
        <v>0</v>
      </c>
      <c r="IJH23" t="s">
        <v>867</v>
      </c>
      <c r="IJN23">
        <v>5000</v>
      </c>
      <c r="IJO23">
        <v>0</v>
      </c>
      <c r="IJP23" t="s">
        <v>867</v>
      </c>
      <c r="IJV23">
        <v>5000</v>
      </c>
      <c r="IJW23">
        <v>0</v>
      </c>
      <c r="IJX23" t="s">
        <v>867</v>
      </c>
      <c r="IKD23">
        <v>5000</v>
      </c>
      <c r="IKE23">
        <v>0</v>
      </c>
      <c r="IKF23" t="s">
        <v>867</v>
      </c>
      <c r="IKL23">
        <v>5000</v>
      </c>
      <c r="IKM23">
        <v>0</v>
      </c>
      <c r="IKN23" t="s">
        <v>867</v>
      </c>
      <c r="IKT23">
        <v>5000</v>
      </c>
      <c r="IKU23">
        <v>0</v>
      </c>
      <c r="IKV23" t="s">
        <v>867</v>
      </c>
      <c r="ILB23">
        <v>5000</v>
      </c>
      <c r="ILC23">
        <v>0</v>
      </c>
      <c r="ILD23" t="s">
        <v>867</v>
      </c>
      <c r="ILJ23">
        <v>5000</v>
      </c>
      <c r="ILK23">
        <v>0</v>
      </c>
      <c r="ILL23" t="s">
        <v>867</v>
      </c>
      <c r="ILR23">
        <v>5000</v>
      </c>
      <c r="ILS23">
        <v>0</v>
      </c>
      <c r="ILT23" t="s">
        <v>867</v>
      </c>
      <c r="ILZ23">
        <v>5000</v>
      </c>
      <c r="IMA23">
        <v>0</v>
      </c>
      <c r="IMB23" t="s">
        <v>867</v>
      </c>
      <c r="IMH23">
        <v>5000</v>
      </c>
      <c r="IMI23">
        <v>0</v>
      </c>
      <c r="IMJ23" t="s">
        <v>867</v>
      </c>
      <c r="IMP23">
        <v>5000</v>
      </c>
      <c r="IMQ23">
        <v>0</v>
      </c>
      <c r="IMR23" t="s">
        <v>867</v>
      </c>
      <c r="IMX23">
        <v>5000</v>
      </c>
      <c r="IMY23">
        <v>0</v>
      </c>
      <c r="IMZ23" t="s">
        <v>867</v>
      </c>
      <c r="INF23">
        <v>5000</v>
      </c>
      <c r="ING23">
        <v>0</v>
      </c>
      <c r="INH23" t="s">
        <v>867</v>
      </c>
      <c r="INN23">
        <v>5000</v>
      </c>
      <c r="INO23">
        <v>0</v>
      </c>
      <c r="INP23" t="s">
        <v>867</v>
      </c>
      <c r="INV23">
        <v>5000</v>
      </c>
      <c r="INW23">
        <v>0</v>
      </c>
      <c r="INX23" t="s">
        <v>867</v>
      </c>
      <c r="IOD23">
        <v>5000</v>
      </c>
      <c r="IOE23">
        <v>0</v>
      </c>
      <c r="IOF23" t="s">
        <v>867</v>
      </c>
      <c r="IOL23">
        <v>5000</v>
      </c>
      <c r="IOM23">
        <v>0</v>
      </c>
      <c r="ION23" t="s">
        <v>867</v>
      </c>
      <c r="IOT23">
        <v>5000</v>
      </c>
      <c r="IOU23">
        <v>0</v>
      </c>
      <c r="IOV23" t="s">
        <v>867</v>
      </c>
      <c r="IPB23">
        <v>5000</v>
      </c>
      <c r="IPC23">
        <v>0</v>
      </c>
      <c r="IPD23" t="s">
        <v>867</v>
      </c>
      <c r="IPJ23">
        <v>5000</v>
      </c>
      <c r="IPK23">
        <v>0</v>
      </c>
      <c r="IPL23" t="s">
        <v>867</v>
      </c>
      <c r="IPR23">
        <v>5000</v>
      </c>
      <c r="IPS23">
        <v>0</v>
      </c>
      <c r="IPT23" t="s">
        <v>867</v>
      </c>
      <c r="IPZ23">
        <v>5000</v>
      </c>
      <c r="IQA23">
        <v>0</v>
      </c>
      <c r="IQB23" t="s">
        <v>867</v>
      </c>
      <c r="IQH23">
        <v>5000</v>
      </c>
      <c r="IQI23">
        <v>0</v>
      </c>
      <c r="IQJ23" t="s">
        <v>867</v>
      </c>
      <c r="IQP23">
        <v>5000</v>
      </c>
      <c r="IQQ23">
        <v>0</v>
      </c>
      <c r="IQR23" t="s">
        <v>867</v>
      </c>
      <c r="IQX23">
        <v>5000</v>
      </c>
      <c r="IQY23">
        <v>0</v>
      </c>
      <c r="IQZ23" t="s">
        <v>867</v>
      </c>
      <c r="IRF23">
        <v>5000</v>
      </c>
      <c r="IRG23">
        <v>0</v>
      </c>
      <c r="IRH23" t="s">
        <v>867</v>
      </c>
      <c r="IRN23">
        <v>5000</v>
      </c>
      <c r="IRO23">
        <v>0</v>
      </c>
      <c r="IRP23" t="s">
        <v>867</v>
      </c>
      <c r="IRV23">
        <v>5000</v>
      </c>
      <c r="IRW23">
        <v>0</v>
      </c>
      <c r="IRX23" t="s">
        <v>867</v>
      </c>
      <c r="ISD23">
        <v>5000</v>
      </c>
      <c r="ISE23">
        <v>0</v>
      </c>
      <c r="ISF23" t="s">
        <v>867</v>
      </c>
      <c r="ISL23">
        <v>5000</v>
      </c>
      <c r="ISM23">
        <v>0</v>
      </c>
      <c r="ISN23" t="s">
        <v>867</v>
      </c>
      <c r="IST23">
        <v>5000</v>
      </c>
      <c r="ISU23">
        <v>0</v>
      </c>
      <c r="ISV23" t="s">
        <v>867</v>
      </c>
      <c r="ITB23">
        <v>5000</v>
      </c>
      <c r="ITC23">
        <v>0</v>
      </c>
      <c r="ITD23" t="s">
        <v>867</v>
      </c>
      <c r="ITJ23">
        <v>5000</v>
      </c>
      <c r="ITK23">
        <v>0</v>
      </c>
      <c r="ITL23" t="s">
        <v>867</v>
      </c>
      <c r="ITR23">
        <v>5000</v>
      </c>
      <c r="ITS23">
        <v>0</v>
      </c>
      <c r="ITT23" t="s">
        <v>867</v>
      </c>
      <c r="ITZ23">
        <v>5000</v>
      </c>
      <c r="IUA23">
        <v>0</v>
      </c>
      <c r="IUB23" t="s">
        <v>867</v>
      </c>
      <c r="IUH23">
        <v>5000</v>
      </c>
      <c r="IUI23">
        <v>0</v>
      </c>
      <c r="IUJ23" t="s">
        <v>867</v>
      </c>
      <c r="IUP23">
        <v>5000</v>
      </c>
      <c r="IUQ23">
        <v>0</v>
      </c>
      <c r="IUR23" t="s">
        <v>867</v>
      </c>
      <c r="IUX23">
        <v>5000</v>
      </c>
      <c r="IUY23">
        <v>0</v>
      </c>
      <c r="IUZ23" t="s">
        <v>867</v>
      </c>
      <c r="IVF23">
        <v>5000</v>
      </c>
      <c r="IVG23">
        <v>0</v>
      </c>
      <c r="IVH23" t="s">
        <v>867</v>
      </c>
      <c r="IVN23">
        <v>5000</v>
      </c>
      <c r="IVO23">
        <v>0</v>
      </c>
      <c r="IVP23" t="s">
        <v>867</v>
      </c>
      <c r="IVV23">
        <v>5000</v>
      </c>
      <c r="IVW23">
        <v>0</v>
      </c>
      <c r="IVX23" t="s">
        <v>867</v>
      </c>
      <c r="IWD23">
        <v>5000</v>
      </c>
      <c r="IWE23">
        <v>0</v>
      </c>
      <c r="IWF23" t="s">
        <v>867</v>
      </c>
      <c r="IWL23">
        <v>5000</v>
      </c>
      <c r="IWM23">
        <v>0</v>
      </c>
      <c r="IWN23" t="s">
        <v>867</v>
      </c>
      <c r="IWT23">
        <v>5000</v>
      </c>
      <c r="IWU23">
        <v>0</v>
      </c>
      <c r="IWV23" t="s">
        <v>867</v>
      </c>
      <c r="IXB23">
        <v>5000</v>
      </c>
      <c r="IXC23">
        <v>0</v>
      </c>
      <c r="IXD23" t="s">
        <v>867</v>
      </c>
      <c r="IXJ23">
        <v>5000</v>
      </c>
      <c r="IXK23">
        <v>0</v>
      </c>
      <c r="IXL23" t="s">
        <v>867</v>
      </c>
      <c r="IXR23">
        <v>5000</v>
      </c>
      <c r="IXS23">
        <v>0</v>
      </c>
      <c r="IXT23" t="s">
        <v>867</v>
      </c>
      <c r="IXZ23">
        <v>5000</v>
      </c>
      <c r="IYA23">
        <v>0</v>
      </c>
      <c r="IYB23" t="s">
        <v>867</v>
      </c>
      <c r="IYH23">
        <v>5000</v>
      </c>
      <c r="IYI23">
        <v>0</v>
      </c>
      <c r="IYJ23" t="s">
        <v>867</v>
      </c>
      <c r="IYP23">
        <v>5000</v>
      </c>
      <c r="IYQ23">
        <v>0</v>
      </c>
      <c r="IYR23" t="s">
        <v>867</v>
      </c>
      <c r="IYX23">
        <v>5000</v>
      </c>
      <c r="IYY23">
        <v>0</v>
      </c>
      <c r="IYZ23" t="s">
        <v>867</v>
      </c>
      <c r="IZF23">
        <v>5000</v>
      </c>
      <c r="IZG23">
        <v>0</v>
      </c>
      <c r="IZH23" t="s">
        <v>867</v>
      </c>
      <c r="IZN23">
        <v>5000</v>
      </c>
      <c r="IZO23">
        <v>0</v>
      </c>
      <c r="IZP23" t="s">
        <v>867</v>
      </c>
      <c r="IZV23">
        <v>5000</v>
      </c>
      <c r="IZW23">
        <v>0</v>
      </c>
      <c r="IZX23" t="s">
        <v>867</v>
      </c>
      <c r="JAD23">
        <v>5000</v>
      </c>
      <c r="JAE23">
        <v>0</v>
      </c>
      <c r="JAF23" t="s">
        <v>867</v>
      </c>
      <c r="JAL23">
        <v>5000</v>
      </c>
      <c r="JAM23">
        <v>0</v>
      </c>
      <c r="JAN23" t="s">
        <v>867</v>
      </c>
      <c r="JAT23">
        <v>5000</v>
      </c>
      <c r="JAU23">
        <v>0</v>
      </c>
      <c r="JAV23" t="s">
        <v>867</v>
      </c>
      <c r="JBB23">
        <v>5000</v>
      </c>
      <c r="JBC23">
        <v>0</v>
      </c>
      <c r="JBD23" t="s">
        <v>867</v>
      </c>
      <c r="JBJ23">
        <v>5000</v>
      </c>
      <c r="JBK23">
        <v>0</v>
      </c>
      <c r="JBL23" t="s">
        <v>867</v>
      </c>
      <c r="JBR23">
        <v>5000</v>
      </c>
      <c r="JBS23">
        <v>0</v>
      </c>
      <c r="JBT23" t="s">
        <v>867</v>
      </c>
      <c r="JBZ23">
        <v>5000</v>
      </c>
      <c r="JCA23">
        <v>0</v>
      </c>
      <c r="JCB23" t="s">
        <v>867</v>
      </c>
      <c r="JCH23">
        <v>5000</v>
      </c>
      <c r="JCI23">
        <v>0</v>
      </c>
      <c r="JCJ23" t="s">
        <v>867</v>
      </c>
      <c r="JCP23">
        <v>5000</v>
      </c>
      <c r="JCQ23">
        <v>0</v>
      </c>
      <c r="JCR23" t="s">
        <v>867</v>
      </c>
      <c r="JCX23">
        <v>5000</v>
      </c>
      <c r="JCY23">
        <v>0</v>
      </c>
      <c r="JCZ23" t="s">
        <v>867</v>
      </c>
      <c r="JDF23">
        <v>5000</v>
      </c>
      <c r="JDG23">
        <v>0</v>
      </c>
      <c r="JDH23" t="s">
        <v>867</v>
      </c>
      <c r="JDN23">
        <v>5000</v>
      </c>
      <c r="JDO23">
        <v>0</v>
      </c>
      <c r="JDP23" t="s">
        <v>867</v>
      </c>
      <c r="JDV23">
        <v>5000</v>
      </c>
      <c r="JDW23">
        <v>0</v>
      </c>
      <c r="JDX23" t="s">
        <v>867</v>
      </c>
      <c r="JED23">
        <v>5000</v>
      </c>
      <c r="JEE23">
        <v>0</v>
      </c>
      <c r="JEF23" t="s">
        <v>867</v>
      </c>
      <c r="JEL23">
        <v>5000</v>
      </c>
      <c r="JEM23">
        <v>0</v>
      </c>
      <c r="JEN23" t="s">
        <v>867</v>
      </c>
      <c r="JET23">
        <v>5000</v>
      </c>
      <c r="JEU23">
        <v>0</v>
      </c>
      <c r="JEV23" t="s">
        <v>867</v>
      </c>
      <c r="JFB23">
        <v>5000</v>
      </c>
      <c r="JFC23">
        <v>0</v>
      </c>
      <c r="JFD23" t="s">
        <v>867</v>
      </c>
      <c r="JFJ23">
        <v>5000</v>
      </c>
      <c r="JFK23">
        <v>0</v>
      </c>
      <c r="JFL23" t="s">
        <v>867</v>
      </c>
      <c r="JFR23">
        <v>5000</v>
      </c>
      <c r="JFS23">
        <v>0</v>
      </c>
      <c r="JFT23" t="s">
        <v>867</v>
      </c>
      <c r="JFZ23">
        <v>5000</v>
      </c>
      <c r="JGA23">
        <v>0</v>
      </c>
      <c r="JGB23" t="s">
        <v>867</v>
      </c>
      <c r="JGH23">
        <v>5000</v>
      </c>
      <c r="JGI23">
        <v>0</v>
      </c>
      <c r="JGJ23" t="s">
        <v>867</v>
      </c>
      <c r="JGP23">
        <v>5000</v>
      </c>
      <c r="JGQ23">
        <v>0</v>
      </c>
      <c r="JGR23" t="s">
        <v>867</v>
      </c>
      <c r="JGX23">
        <v>5000</v>
      </c>
      <c r="JGY23">
        <v>0</v>
      </c>
      <c r="JGZ23" t="s">
        <v>867</v>
      </c>
      <c r="JHF23">
        <v>5000</v>
      </c>
      <c r="JHG23">
        <v>0</v>
      </c>
      <c r="JHH23" t="s">
        <v>867</v>
      </c>
      <c r="JHN23">
        <v>5000</v>
      </c>
      <c r="JHO23">
        <v>0</v>
      </c>
      <c r="JHP23" t="s">
        <v>867</v>
      </c>
      <c r="JHV23">
        <v>5000</v>
      </c>
      <c r="JHW23">
        <v>0</v>
      </c>
      <c r="JHX23" t="s">
        <v>867</v>
      </c>
      <c r="JID23">
        <v>5000</v>
      </c>
      <c r="JIE23">
        <v>0</v>
      </c>
      <c r="JIF23" t="s">
        <v>867</v>
      </c>
      <c r="JIL23">
        <v>5000</v>
      </c>
      <c r="JIM23">
        <v>0</v>
      </c>
      <c r="JIN23" t="s">
        <v>867</v>
      </c>
      <c r="JIT23">
        <v>5000</v>
      </c>
      <c r="JIU23">
        <v>0</v>
      </c>
      <c r="JIV23" t="s">
        <v>867</v>
      </c>
      <c r="JJB23">
        <v>5000</v>
      </c>
      <c r="JJC23">
        <v>0</v>
      </c>
      <c r="JJD23" t="s">
        <v>867</v>
      </c>
      <c r="JJJ23">
        <v>5000</v>
      </c>
      <c r="JJK23">
        <v>0</v>
      </c>
      <c r="JJL23" t="s">
        <v>867</v>
      </c>
      <c r="JJR23">
        <v>5000</v>
      </c>
      <c r="JJS23">
        <v>0</v>
      </c>
      <c r="JJT23" t="s">
        <v>867</v>
      </c>
      <c r="JJZ23">
        <v>5000</v>
      </c>
      <c r="JKA23">
        <v>0</v>
      </c>
      <c r="JKB23" t="s">
        <v>867</v>
      </c>
      <c r="JKH23">
        <v>5000</v>
      </c>
      <c r="JKI23">
        <v>0</v>
      </c>
      <c r="JKJ23" t="s">
        <v>867</v>
      </c>
      <c r="JKP23">
        <v>5000</v>
      </c>
      <c r="JKQ23">
        <v>0</v>
      </c>
      <c r="JKR23" t="s">
        <v>867</v>
      </c>
      <c r="JKX23">
        <v>5000</v>
      </c>
      <c r="JKY23">
        <v>0</v>
      </c>
      <c r="JKZ23" t="s">
        <v>867</v>
      </c>
      <c r="JLF23">
        <v>5000</v>
      </c>
      <c r="JLG23">
        <v>0</v>
      </c>
      <c r="JLH23" t="s">
        <v>867</v>
      </c>
      <c r="JLN23">
        <v>5000</v>
      </c>
      <c r="JLO23">
        <v>0</v>
      </c>
      <c r="JLP23" t="s">
        <v>867</v>
      </c>
      <c r="JLV23">
        <v>5000</v>
      </c>
      <c r="JLW23">
        <v>0</v>
      </c>
      <c r="JLX23" t="s">
        <v>867</v>
      </c>
      <c r="JMD23">
        <v>5000</v>
      </c>
      <c r="JME23">
        <v>0</v>
      </c>
      <c r="JMF23" t="s">
        <v>867</v>
      </c>
      <c r="JML23">
        <v>5000</v>
      </c>
      <c r="JMM23">
        <v>0</v>
      </c>
      <c r="JMN23" t="s">
        <v>867</v>
      </c>
      <c r="JMT23">
        <v>5000</v>
      </c>
      <c r="JMU23">
        <v>0</v>
      </c>
      <c r="JMV23" t="s">
        <v>867</v>
      </c>
      <c r="JNB23">
        <v>5000</v>
      </c>
      <c r="JNC23">
        <v>0</v>
      </c>
      <c r="JND23" t="s">
        <v>867</v>
      </c>
      <c r="JNJ23">
        <v>5000</v>
      </c>
      <c r="JNK23">
        <v>0</v>
      </c>
      <c r="JNL23" t="s">
        <v>867</v>
      </c>
      <c r="JNR23">
        <v>5000</v>
      </c>
      <c r="JNS23">
        <v>0</v>
      </c>
      <c r="JNT23" t="s">
        <v>867</v>
      </c>
      <c r="JNZ23">
        <v>5000</v>
      </c>
      <c r="JOA23">
        <v>0</v>
      </c>
      <c r="JOB23" t="s">
        <v>867</v>
      </c>
      <c r="JOH23">
        <v>5000</v>
      </c>
      <c r="JOI23">
        <v>0</v>
      </c>
      <c r="JOJ23" t="s">
        <v>867</v>
      </c>
      <c r="JOP23">
        <v>5000</v>
      </c>
      <c r="JOQ23">
        <v>0</v>
      </c>
      <c r="JOR23" t="s">
        <v>867</v>
      </c>
      <c r="JOX23">
        <v>5000</v>
      </c>
      <c r="JOY23">
        <v>0</v>
      </c>
      <c r="JOZ23" t="s">
        <v>867</v>
      </c>
      <c r="JPF23">
        <v>5000</v>
      </c>
      <c r="JPG23">
        <v>0</v>
      </c>
      <c r="JPH23" t="s">
        <v>867</v>
      </c>
      <c r="JPN23">
        <v>5000</v>
      </c>
      <c r="JPO23">
        <v>0</v>
      </c>
      <c r="JPP23" t="s">
        <v>867</v>
      </c>
      <c r="JPV23">
        <v>5000</v>
      </c>
      <c r="JPW23">
        <v>0</v>
      </c>
      <c r="JPX23" t="s">
        <v>867</v>
      </c>
      <c r="JQD23">
        <v>5000</v>
      </c>
      <c r="JQE23">
        <v>0</v>
      </c>
      <c r="JQF23" t="s">
        <v>867</v>
      </c>
      <c r="JQL23">
        <v>5000</v>
      </c>
      <c r="JQM23">
        <v>0</v>
      </c>
      <c r="JQN23" t="s">
        <v>867</v>
      </c>
      <c r="JQT23">
        <v>5000</v>
      </c>
      <c r="JQU23">
        <v>0</v>
      </c>
      <c r="JQV23" t="s">
        <v>867</v>
      </c>
      <c r="JRB23">
        <v>5000</v>
      </c>
      <c r="JRC23">
        <v>0</v>
      </c>
      <c r="JRD23" t="s">
        <v>867</v>
      </c>
      <c r="JRJ23">
        <v>5000</v>
      </c>
      <c r="JRK23">
        <v>0</v>
      </c>
      <c r="JRL23" t="s">
        <v>867</v>
      </c>
      <c r="JRR23">
        <v>5000</v>
      </c>
      <c r="JRS23">
        <v>0</v>
      </c>
      <c r="JRT23" t="s">
        <v>867</v>
      </c>
      <c r="JRZ23">
        <v>5000</v>
      </c>
      <c r="JSA23">
        <v>0</v>
      </c>
      <c r="JSB23" t="s">
        <v>867</v>
      </c>
      <c r="JSH23">
        <v>5000</v>
      </c>
      <c r="JSI23">
        <v>0</v>
      </c>
      <c r="JSJ23" t="s">
        <v>867</v>
      </c>
      <c r="JSP23">
        <v>5000</v>
      </c>
      <c r="JSQ23">
        <v>0</v>
      </c>
      <c r="JSR23" t="s">
        <v>867</v>
      </c>
      <c r="JSX23">
        <v>5000</v>
      </c>
      <c r="JSY23">
        <v>0</v>
      </c>
      <c r="JSZ23" t="s">
        <v>867</v>
      </c>
      <c r="JTF23">
        <v>5000</v>
      </c>
      <c r="JTG23">
        <v>0</v>
      </c>
      <c r="JTH23" t="s">
        <v>867</v>
      </c>
      <c r="JTN23">
        <v>5000</v>
      </c>
      <c r="JTO23">
        <v>0</v>
      </c>
      <c r="JTP23" t="s">
        <v>867</v>
      </c>
      <c r="JTV23">
        <v>5000</v>
      </c>
      <c r="JTW23">
        <v>0</v>
      </c>
      <c r="JTX23" t="s">
        <v>867</v>
      </c>
      <c r="JUD23">
        <v>5000</v>
      </c>
      <c r="JUE23">
        <v>0</v>
      </c>
      <c r="JUF23" t="s">
        <v>867</v>
      </c>
      <c r="JUL23">
        <v>5000</v>
      </c>
      <c r="JUM23">
        <v>0</v>
      </c>
      <c r="JUN23" t="s">
        <v>867</v>
      </c>
      <c r="JUT23">
        <v>5000</v>
      </c>
      <c r="JUU23">
        <v>0</v>
      </c>
      <c r="JUV23" t="s">
        <v>867</v>
      </c>
      <c r="JVB23">
        <v>5000</v>
      </c>
      <c r="JVC23">
        <v>0</v>
      </c>
      <c r="JVD23" t="s">
        <v>867</v>
      </c>
      <c r="JVJ23">
        <v>5000</v>
      </c>
      <c r="JVK23">
        <v>0</v>
      </c>
      <c r="JVL23" t="s">
        <v>867</v>
      </c>
      <c r="JVR23">
        <v>5000</v>
      </c>
      <c r="JVS23">
        <v>0</v>
      </c>
      <c r="JVT23" t="s">
        <v>867</v>
      </c>
      <c r="JVZ23">
        <v>5000</v>
      </c>
      <c r="JWA23">
        <v>0</v>
      </c>
      <c r="JWB23" t="s">
        <v>867</v>
      </c>
      <c r="JWH23">
        <v>5000</v>
      </c>
      <c r="JWI23">
        <v>0</v>
      </c>
      <c r="JWJ23" t="s">
        <v>867</v>
      </c>
      <c r="JWP23">
        <v>5000</v>
      </c>
      <c r="JWQ23">
        <v>0</v>
      </c>
      <c r="JWR23" t="s">
        <v>867</v>
      </c>
      <c r="JWX23">
        <v>5000</v>
      </c>
      <c r="JWY23">
        <v>0</v>
      </c>
      <c r="JWZ23" t="s">
        <v>867</v>
      </c>
      <c r="JXF23">
        <v>5000</v>
      </c>
      <c r="JXG23">
        <v>0</v>
      </c>
      <c r="JXH23" t="s">
        <v>867</v>
      </c>
      <c r="JXN23">
        <v>5000</v>
      </c>
      <c r="JXO23">
        <v>0</v>
      </c>
      <c r="JXP23" t="s">
        <v>867</v>
      </c>
      <c r="JXV23">
        <v>5000</v>
      </c>
      <c r="JXW23">
        <v>0</v>
      </c>
      <c r="JXX23" t="s">
        <v>867</v>
      </c>
      <c r="JYD23">
        <v>5000</v>
      </c>
      <c r="JYE23">
        <v>0</v>
      </c>
      <c r="JYF23" t="s">
        <v>867</v>
      </c>
      <c r="JYL23">
        <v>5000</v>
      </c>
      <c r="JYM23">
        <v>0</v>
      </c>
      <c r="JYN23" t="s">
        <v>867</v>
      </c>
      <c r="JYT23">
        <v>5000</v>
      </c>
      <c r="JYU23">
        <v>0</v>
      </c>
      <c r="JYV23" t="s">
        <v>867</v>
      </c>
      <c r="JZB23">
        <v>5000</v>
      </c>
      <c r="JZC23">
        <v>0</v>
      </c>
      <c r="JZD23" t="s">
        <v>867</v>
      </c>
      <c r="JZJ23">
        <v>5000</v>
      </c>
      <c r="JZK23">
        <v>0</v>
      </c>
      <c r="JZL23" t="s">
        <v>867</v>
      </c>
      <c r="JZR23">
        <v>5000</v>
      </c>
      <c r="JZS23">
        <v>0</v>
      </c>
      <c r="JZT23" t="s">
        <v>867</v>
      </c>
      <c r="JZZ23">
        <v>5000</v>
      </c>
      <c r="KAA23">
        <v>0</v>
      </c>
      <c r="KAB23" t="s">
        <v>867</v>
      </c>
      <c r="KAH23">
        <v>5000</v>
      </c>
      <c r="KAI23">
        <v>0</v>
      </c>
      <c r="KAJ23" t="s">
        <v>867</v>
      </c>
      <c r="KAP23">
        <v>5000</v>
      </c>
      <c r="KAQ23">
        <v>0</v>
      </c>
      <c r="KAR23" t="s">
        <v>867</v>
      </c>
      <c r="KAX23">
        <v>5000</v>
      </c>
      <c r="KAY23">
        <v>0</v>
      </c>
      <c r="KAZ23" t="s">
        <v>867</v>
      </c>
      <c r="KBF23">
        <v>5000</v>
      </c>
      <c r="KBG23">
        <v>0</v>
      </c>
      <c r="KBH23" t="s">
        <v>867</v>
      </c>
      <c r="KBN23">
        <v>5000</v>
      </c>
      <c r="KBO23">
        <v>0</v>
      </c>
      <c r="KBP23" t="s">
        <v>867</v>
      </c>
      <c r="KBV23">
        <v>5000</v>
      </c>
      <c r="KBW23">
        <v>0</v>
      </c>
      <c r="KBX23" t="s">
        <v>867</v>
      </c>
      <c r="KCD23">
        <v>5000</v>
      </c>
      <c r="KCE23">
        <v>0</v>
      </c>
      <c r="KCF23" t="s">
        <v>867</v>
      </c>
      <c r="KCL23">
        <v>5000</v>
      </c>
      <c r="KCM23">
        <v>0</v>
      </c>
      <c r="KCN23" t="s">
        <v>867</v>
      </c>
      <c r="KCT23">
        <v>5000</v>
      </c>
      <c r="KCU23">
        <v>0</v>
      </c>
      <c r="KCV23" t="s">
        <v>867</v>
      </c>
      <c r="KDB23">
        <v>5000</v>
      </c>
      <c r="KDC23">
        <v>0</v>
      </c>
      <c r="KDD23" t="s">
        <v>867</v>
      </c>
      <c r="KDJ23">
        <v>5000</v>
      </c>
      <c r="KDK23">
        <v>0</v>
      </c>
      <c r="KDL23" t="s">
        <v>867</v>
      </c>
      <c r="KDR23">
        <v>5000</v>
      </c>
      <c r="KDS23">
        <v>0</v>
      </c>
      <c r="KDT23" t="s">
        <v>867</v>
      </c>
      <c r="KDZ23">
        <v>5000</v>
      </c>
      <c r="KEA23">
        <v>0</v>
      </c>
      <c r="KEB23" t="s">
        <v>867</v>
      </c>
      <c r="KEH23">
        <v>5000</v>
      </c>
      <c r="KEI23">
        <v>0</v>
      </c>
      <c r="KEJ23" t="s">
        <v>867</v>
      </c>
      <c r="KEP23">
        <v>5000</v>
      </c>
      <c r="KEQ23">
        <v>0</v>
      </c>
      <c r="KER23" t="s">
        <v>867</v>
      </c>
      <c r="KEX23">
        <v>5000</v>
      </c>
      <c r="KEY23">
        <v>0</v>
      </c>
      <c r="KEZ23" t="s">
        <v>867</v>
      </c>
      <c r="KFF23">
        <v>5000</v>
      </c>
      <c r="KFG23">
        <v>0</v>
      </c>
      <c r="KFH23" t="s">
        <v>867</v>
      </c>
      <c r="KFN23">
        <v>5000</v>
      </c>
      <c r="KFO23">
        <v>0</v>
      </c>
      <c r="KFP23" t="s">
        <v>867</v>
      </c>
      <c r="KFV23">
        <v>5000</v>
      </c>
      <c r="KFW23">
        <v>0</v>
      </c>
      <c r="KFX23" t="s">
        <v>867</v>
      </c>
      <c r="KGD23">
        <v>5000</v>
      </c>
      <c r="KGE23">
        <v>0</v>
      </c>
      <c r="KGF23" t="s">
        <v>867</v>
      </c>
      <c r="KGL23">
        <v>5000</v>
      </c>
      <c r="KGM23">
        <v>0</v>
      </c>
      <c r="KGN23" t="s">
        <v>867</v>
      </c>
      <c r="KGT23">
        <v>5000</v>
      </c>
      <c r="KGU23">
        <v>0</v>
      </c>
      <c r="KGV23" t="s">
        <v>867</v>
      </c>
      <c r="KHB23">
        <v>5000</v>
      </c>
      <c r="KHC23">
        <v>0</v>
      </c>
      <c r="KHD23" t="s">
        <v>867</v>
      </c>
      <c r="KHJ23">
        <v>5000</v>
      </c>
      <c r="KHK23">
        <v>0</v>
      </c>
      <c r="KHL23" t="s">
        <v>867</v>
      </c>
      <c r="KHR23">
        <v>5000</v>
      </c>
      <c r="KHS23">
        <v>0</v>
      </c>
      <c r="KHT23" t="s">
        <v>867</v>
      </c>
      <c r="KHZ23">
        <v>5000</v>
      </c>
      <c r="KIA23">
        <v>0</v>
      </c>
      <c r="KIB23" t="s">
        <v>867</v>
      </c>
      <c r="KIH23">
        <v>5000</v>
      </c>
      <c r="KII23">
        <v>0</v>
      </c>
      <c r="KIJ23" t="s">
        <v>867</v>
      </c>
      <c r="KIP23">
        <v>5000</v>
      </c>
      <c r="KIQ23">
        <v>0</v>
      </c>
      <c r="KIR23" t="s">
        <v>867</v>
      </c>
      <c r="KIX23">
        <v>5000</v>
      </c>
      <c r="KIY23">
        <v>0</v>
      </c>
      <c r="KIZ23" t="s">
        <v>867</v>
      </c>
      <c r="KJF23">
        <v>5000</v>
      </c>
      <c r="KJG23">
        <v>0</v>
      </c>
      <c r="KJH23" t="s">
        <v>867</v>
      </c>
      <c r="KJN23">
        <v>5000</v>
      </c>
      <c r="KJO23">
        <v>0</v>
      </c>
      <c r="KJP23" t="s">
        <v>867</v>
      </c>
      <c r="KJV23">
        <v>5000</v>
      </c>
      <c r="KJW23">
        <v>0</v>
      </c>
      <c r="KJX23" t="s">
        <v>867</v>
      </c>
      <c r="KKD23">
        <v>5000</v>
      </c>
      <c r="KKE23">
        <v>0</v>
      </c>
      <c r="KKF23" t="s">
        <v>867</v>
      </c>
      <c r="KKL23">
        <v>5000</v>
      </c>
      <c r="KKM23">
        <v>0</v>
      </c>
      <c r="KKN23" t="s">
        <v>867</v>
      </c>
      <c r="KKT23">
        <v>5000</v>
      </c>
      <c r="KKU23">
        <v>0</v>
      </c>
      <c r="KKV23" t="s">
        <v>867</v>
      </c>
      <c r="KLB23">
        <v>5000</v>
      </c>
      <c r="KLC23">
        <v>0</v>
      </c>
      <c r="KLD23" t="s">
        <v>867</v>
      </c>
      <c r="KLJ23">
        <v>5000</v>
      </c>
      <c r="KLK23">
        <v>0</v>
      </c>
      <c r="KLL23" t="s">
        <v>867</v>
      </c>
      <c r="KLR23">
        <v>5000</v>
      </c>
      <c r="KLS23">
        <v>0</v>
      </c>
      <c r="KLT23" t="s">
        <v>867</v>
      </c>
      <c r="KLZ23">
        <v>5000</v>
      </c>
      <c r="KMA23">
        <v>0</v>
      </c>
      <c r="KMB23" t="s">
        <v>867</v>
      </c>
      <c r="KMH23">
        <v>5000</v>
      </c>
      <c r="KMI23">
        <v>0</v>
      </c>
      <c r="KMJ23" t="s">
        <v>867</v>
      </c>
      <c r="KMP23">
        <v>5000</v>
      </c>
      <c r="KMQ23">
        <v>0</v>
      </c>
      <c r="KMR23" t="s">
        <v>867</v>
      </c>
      <c r="KMX23">
        <v>5000</v>
      </c>
      <c r="KMY23">
        <v>0</v>
      </c>
      <c r="KMZ23" t="s">
        <v>867</v>
      </c>
      <c r="KNF23">
        <v>5000</v>
      </c>
      <c r="KNG23">
        <v>0</v>
      </c>
      <c r="KNH23" t="s">
        <v>867</v>
      </c>
      <c r="KNN23">
        <v>5000</v>
      </c>
      <c r="KNO23">
        <v>0</v>
      </c>
      <c r="KNP23" t="s">
        <v>867</v>
      </c>
      <c r="KNV23">
        <v>5000</v>
      </c>
      <c r="KNW23">
        <v>0</v>
      </c>
      <c r="KNX23" t="s">
        <v>867</v>
      </c>
      <c r="KOD23">
        <v>5000</v>
      </c>
      <c r="KOE23">
        <v>0</v>
      </c>
      <c r="KOF23" t="s">
        <v>867</v>
      </c>
      <c r="KOL23">
        <v>5000</v>
      </c>
      <c r="KOM23">
        <v>0</v>
      </c>
      <c r="KON23" t="s">
        <v>867</v>
      </c>
      <c r="KOT23">
        <v>5000</v>
      </c>
      <c r="KOU23">
        <v>0</v>
      </c>
      <c r="KOV23" t="s">
        <v>867</v>
      </c>
      <c r="KPB23">
        <v>5000</v>
      </c>
      <c r="KPC23">
        <v>0</v>
      </c>
      <c r="KPD23" t="s">
        <v>867</v>
      </c>
      <c r="KPJ23">
        <v>5000</v>
      </c>
      <c r="KPK23">
        <v>0</v>
      </c>
      <c r="KPL23" t="s">
        <v>867</v>
      </c>
      <c r="KPR23">
        <v>5000</v>
      </c>
      <c r="KPS23">
        <v>0</v>
      </c>
      <c r="KPT23" t="s">
        <v>867</v>
      </c>
      <c r="KPZ23">
        <v>5000</v>
      </c>
      <c r="KQA23">
        <v>0</v>
      </c>
      <c r="KQB23" t="s">
        <v>867</v>
      </c>
      <c r="KQH23">
        <v>5000</v>
      </c>
      <c r="KQI23">
        <v>0</v>
      </c>
      <c r="KQJ23" t="s">
        <v>867</v>
      </c>
      <c r="KQP23">
        <v>5000</v>
      </c>
      <c r="KQQ23">
        <v>0</v>
      </c>
      <c r="KQR23" t="s">
        <v>867</v>
      </c>
      <c r="KQX23">
        <v>5000</v>
      </c>
      <c r="KQY23">
        <v>0</v>
      </c>
      <c r="KQZ23" t="s">
        <v>867</v>
      </c>
      <c r="KRF23">
        <v>5000</v>
      </c>
      <c r="KRG23">
        <v>0</v>
      </c>
      <c r="KRH23" t="s">
        <v>867</v>
      </c>
      <c r="KRN23">
        <v>5000</v>
      </c>
      <c r="KRO23">
        <v>0</v>
      </c>
      <c r="KRP23" t="s">
        <v>867</v>
      </c>
      <c r="KRV23">
        <v>5000</v>
      </c>
      <c r="KRW23">
        <v>0</v>
      </c>
      <c r="KRX23" t="s">
        <v>867</v>
      </c>
      <c r="KSD23">
        <v>5000</v>
      </c>
      <c r="KSE23">
        <v>0</v>
      </c>
      <c r="KSF23" t="s">
        <v>867</v>
      </c>
      <c r="KSL23">
        <v>5000</v>
      </c>
      <c r="KSM23">
        <v>0</v>
      </c>
      <c r="KSN23" t="s">
        <v>867</v>
      </c>
      <c r="KST23">
        <v>5000</v>
      </c>
      <c r="KSU23">
        <v>0</v>
      </c>
      <c r="KSV23" t="s">
        <v>867</v>
      </c>
      <c r="KTB23">
        <v>5000</v>
      </c>
      <c r="KTC23">
        <v>0</v>
      </c>
      <c r="KTD23" t="s">
        <v>867</v>
      </c>
      <c r="KTJ23">
        <v>5000</v>
      </c>
      <c r="KTK23">
        <v>0</v>
      </c>
      <c r="KTL23" t="s">
        <v>867</v>
      </c>
      <c r="KTR23">
        <v>5000</v>
      </c>
      <c r="KTS23">
        <v>0</v>
      </c>
      <c r="KTT23" t="s">
        <v>867</v>
      </c>
      <c r="KTZ23">
        <v>5000</v>
      </c>
      <c r="KUA23">
        <v>0</v>
      </c>
      <c r="KUB23" t="s">
        <v>867</v>
      </c>
      <c r="KUH23">
        <v>5000</v>
      </c>
      <c r="KUI23">
        <v>0</v>
      </c>
      <c r="KUJ23" t="s">
        <v>867</v>
      </c>
      <c r="KUP23">
        <v>5000</v>
      </c>
      <c r="KUQ23">
        <v>0</v>
      </c>
      <c r="KUR23" t="s">
        <v>867</v>
      </c>
      <c r="KUX23">
        <v>5000</v>
      </c>
      <c r="KUY23">
        <v>0</v>
      </c>
      <c r="KUZ23" t="s">
        <v>867</v>
      </c>
      <c r="KVF23">
        <v>5000</v>
      </c>
      <c r="KVG23">
        <v>0</v>
      </c>
      <c r="KVH23" t="s">
        <v>867</v>
      </c>
      <c r="KVN23">
        <v>5000</v>
      </c>
      <c r="KVO23">
        <v>0</v>
      </c>
      <c r="KVP23" t="s">
        <v>867</v>
      </c>
      <c r="KVV23">
        <v>5000</v>
      </c>
      <c r="KVW23">
        <v>0</v>
      </c>
      <c r="KVX23" t="s">
        <v>867</v>
      </c>
      <c r="KWD23">
        <v>5000</v>
      </c>
      <c r="KWE23">
        <v>0</v>
      </c>
      <c r="KWF23" t="s">
        <v>867</v>
      </c>
      <c r="KWL23">
        <v>5000</v>
      </c>
      <c r="KWM23">
        <v>0</v>
      </c>
      <c r="KWN23" t="s">
        <v>867</v>
      </c>
      <c r="KWT23">
        <v>5000</v>
      </c>
      <c r="KWU23">
        <v>0</v>
      </c>
      <c r="KWV23" t="s">
        <v>867</v>
      </c>
      <c r="KXB23">
        <v>5000</v>
      </c>
      <c r="KXC23">
        <v>0</v>
      </c>
      <c r="KXD23" t="s">
        <v>867</v>
      </c>
      <c r="KXJ23">
        <v>5000</v>
      </c>
      <c r="KXK23">
        <v>0</v>
      </c>
      <c r="KXL23" t="s">
        <v>867</v>
      </c>
      <c r="KXR23">
        <v>5000</v>
      </c>
      <c r="KXS23">
        <v>0</v>
      </c>
      <c r="KXT23" t="s">
        <v>867</v>
      </c>
      <c r="KXZ23">
        <v>5000</v>
      </c>
      <c r="KYA23">
        <v>0</v>
      </c>
      <c r="KYB23" t="s">
        <v>867</v>
      </c>
      <c r="KYH23">
        <v>5000</v>
      </c>
      <c r="KYI23">
        <v>0</v>
      </c>
      <c r="KYJ23" t="s">
        <v>867</v>
      </c>
      <c r="KYP23">
        <v>5000</v>
      </c>
      <c r="KYQ23">
        <v>0</v>
      </c>
      <c r="KYR23" t="s">
        <v>867</v>
      </c>
      <c r="KYX23">
        <v>5000</v>
      </c>
      <c r="KYY23">
        <v>0</v>
      </c>
      <c r="KYZ23" t="s">
        <v>867</v>
      </c>
      <c r="KZF23">
        <v>5000</v>
      </c>
      <c r="KZG23">
        <v>0</v>
      </c>
      <c r="KZH23" t="s">
        <v>867</v>
      </c>
      <c r="KZN23">
        <v>5000</v>
      </c>
      <c r="KZO23">
        <v>0</v>
      </c>
      <c r="KZP23" t="s">
        <v>867</v>
      </c>
      <c r="KZV23">
        <v>5000</v>
      </c>
      <c r="KZW23">
        <v>0</v>
      </c>
      <c r="KZX23" t="s">
        <v>867</v>
      </c>
      <c r="LAD23">
        <v>5000</v>
      </c>
      <c r="LAE23">
        <v>0</v>
      </c>
      <c r="LAF23" t="s">
        <v>867</v>
      </c>
      <c r="LAL23">
        <v>5000</v>
      </c>
      <c r="LAM23">
        <v>0</v>
      </c>
      <c r="LAN23" t="s">
        <v>867</v>
      </c>
      <c r="LAT23">
        <v>5000</v>
      </c>
      <c r="LAU23">
        <v>0</v>
      </c>
      <c r="LAV23" t="s">
        <v>867</v>
      </c>
      <c r="LBB23">
        <v>5000</v>
      </c>
      <c r="LBC23">
        <v>0</v>
      </c>
      <c r="LBD23" t="s">
        <v>867</v>
      </c>
      <c r="LBJ23">
        <v>5000</v>
      </c>
      <c r="LBK23">
        <v>0</v>
      </c>
      <c r="LBL23" t="s">
        <v>867</v>
      </c>
      <c r="LBR23">
        <v>5000</v>
      </c>
      <c r="LBS23">
        <v>0</v>
      </c>
      <c r="LBT23" t="s">
        <v>867</v>
      </c>
      <c r="LBZ23">
        <v>5000</v>
      </c>
      <c r="LCA23">
        <v>0</v>
      </c>
      <c r="LCB23" t="s">
        <v>867</v>
      </c>
      <c r="LCH23">
        <v>5000</v>
      </c>
      <c r="LCI23">
        <v>0</v>
      </c>
      <c r="LCJ23" t="s">
        <v>867</v>
      </c>
      <c r="LCP23">
        <v>5000</v>
      </c>
      <c r="LCQ23">
        <v>0</v>
      </c>
      <c r="LCR23" t="s">
        <v>867</v>
      </c>
      <c r="LCX23">
        <v>5000</v>
      </c>
      <c r="LCY23">
        <v>0</v>
      </c>
      <c r="LCZ23" t="s">
        <v>867</v>
      </c>
      <c r="LDF23">
        <v>5000</v>
      </c>
      <c r="LDG23">
        <v>0</v>
      </c>
      <c r="LDH23" t="s">
        <v>867</v>
      </c>
      <c r="LDN23">
        <v>5000</v>
      </c>
      <c r="LDO23">
        <v>0</v>
      </c>
      <c r="LDP23" t="s">
        <v>867</v>
      </c>
      <c r="LDV23">
        <v>5000</v>
      </c>
      <c r="LDW23">
        <v>0</v>
      </c>
      <c r="LDX23" t="s">
        <v>867</v>
      </c>
      <c r="LED23">
        <v>5000</v>
      </c>
      <c r="LEE23">
        <v>0</v>
      </c>
      <c r="LEF23" t="s">
        <v>867</v>
      </c>
      <c r="LEL23">
        <v>5000</v>
      </c>
      <c r="LEM23">
        <v>0</v>
      </c>
      <c r="LEN23" t="s">
        <v>867</v>
      </c>
      <c r="LET23">
        <v>5000</v>
      </c>
      <c r="LEU23">
        <v>0</v>
      </c>
      <c r="LEV23" t="s">
        <v>867</v>
      </c>
      <c r="LFB23">
        <v>5000</v>
      </c>
      <c r="LFC23">
        <v>0</v>
      </c>
      <c r="LFD23" t="s">
        <v>867</v>
      </c>
      <c r="LFJ23">
        <v>5000</v>
      </c>
      <c r="LFK23">
        <v>0</v>
      </c>
      <c r="LFL23" t="s">
        <v>867</v>
      </c>
      <c r="LFR23">
        <v>5000</v>
      </c>
      <c r="LFS23">
        <v>0</v>
      </c>
      <c r="LFT23" t="s">
        <v>867</v>
      </c>
      <c r="LFZ23">
        <v>5000</v>
      </c>
      <c r="LGA23">
        <v>0</v>
      </c>
      <c r="LGB23" t="s">
        <v>867</v>
      </c>
      <c r="LGH23">
        <v>5000</v>
      </c>
      <c r="LGI23">
        <v>0</v>
      </c>
      <c r="LGJ23" t="s">
        <v>867</v>
      </c>
      <c r="LGP23">
        <v>5000</v>
      </c>
      <c r="LGQ23">
        <v>0</v>
      </c>
      <c r="LGR23" t="s">
        <v>867</v>
      </c>
      <c r="LGX23">
        <v>5000</v>
      </c>
      <c r="LGY23">
        <v>0</v>
      </c>
      <c r="LGZ23" t="s">
        <v>867</v>
      </c>
      <c r="LHF23">
        <v>5000</v>
      </c>
      <c r="LHG23">
        <v>0</v>
      </c>
      <c r="LHH23" t="s">
        <v>867</v>
      </c>
      <c r="LHN23">
        <v>5000</v>
      </c>
      <c r="LHO23">
        <v>0</v>
      </c>
      <c r="LHP23" t="s">
        <v>867</v>
      </c>
      <c r="LHV23">
        <v>5000</v>
      </c>
      <c r="LHW23">
        <v>0</v>
      </c>
      <c r="LHX23" t="s">
        <v>867</v>
      </c>
      <c r="LID23">
        <v>5000</v>
      </c>
      <c r="LIE23">
        <v>0</v>
      </c>
      <c r="LIF23" t="s">
        <v>867</v>
      </c>
      <c r="LIL23">
        <v>5000</v>
      </c>
      <c r="LIM23">
        <v>0</v>
      </c>
      <c r="LIN23" t="s">
        <v>867</v>
      </c>
      <c r="LIT23">
        <v>5000</v>
      </c>
      <c r="LIU23">
        <v>0</v>
      </c>
      <c r="LIV23" t="s">
        <v>867</v>
      </c>
      <c r="LJB23">
        <v>5000</v>
      </c>
      <c r="LJC23">
        <v>0</v>
      </c>
      <c r="LJD23" t="s">
        <v>867</v>
      </c>
      <c r="LJJ23">
        <v>5000</v>
      </c>
      <c r="LJK23">
        <v>0</v>
      </c>
      <c r="LJL23" t="s">
        <v>867</v>
      </c>
      <c r="LJR23">
        <v>5000</v>
      </c>
      <c r="LJS23">
        <v>0</v>
      </c>
      <c r="LJT23" t="s">
        <v>867</v>
      </c>
      <c r="LJZ23">
        <v>5000</v>
      </c>
      <c r="LKA23">
        <v>0</v>
      </c>
      <c r="LKB23" t="s">
        <v>867</v>
      </c>
      <c r="LKH23">
        <v>5000</v>
      </c>
      <c r="LKI23">
        <v>0</v>
      </c>
      <c r="LKJ23" t="s">
        <v>867</v>
      </c>
      <c r="LKP23">
        <v>5000</v>
      </c>
      <c r="LKQ23">
        <v>0</v>
      </c>
      <c r="LKR23" t="s">
        <v>867</v>
      </c>
      <c r="LKX23">
        <v>5000</v>
      </c>
      <c r="LKY23">
        <v>0</v>
      </c>
      <c r="LKZ23" t="s">
        <v>867</v>
      </c>
      <c r="LLF23">
        <v>5000</v>
      </c>
      <c r="LLG23">
        <v>0</v>
      </c>
      <c r="LLH23" t="s">
        <v>867</v>
      </c>
      <c r="LLN23">
        <v>5000</v>
      </c>
      <c r="LLO23">
        <v>0</v>
      </c>
      <c r="LLP23" t="s">
        <v>867</v>
      </c>
      <c r="LLV23">
        <v>5000</v>
      </c>
      <c r="LLW23">
        <v>0</v>
      </c>
      <c r="LLX23" t="s">
        <v>867</v>
      </c>
      <c r="LMD23">
        <v>5000</v>
      </c>
      <c r="LME23">
        <v>0</v>
      </c>
      <c r="LMF23" t="s">
        <v>867</v>
      </c>
      <c r="LML23">
        <v>5000</v>
      </c>
      <c r="LMM23">
        <v>0</v>
      </c>
      <c r="LMN23" t="s">
        <v>867</v>
      </c>
      <c r="LMT23">
        <v>5000</v>
      </c>
      <c r="LMU23">
        <v>0</v>
      </c>
      <c r="LMV23" t="s">
        <v>867</v>
      </c>
      <c r="LNB23">
        <v>5000</v>
      </c>
      <c r="LNC23">
        <v>0</v>
      </c>
      <c r="LND23" t="s">
        <v>867</v>
      </c>
      <c r="LNJ23">
        <v>5000</v>
      </c>
      <c r="LNK23">
        <v>0</v>
      </c>
      <c r="LNL23" t="s">
        <v>867</v>
      </c>
      <c r="LNR23">
        <v>5000</v>
      </c>
      <c r="LNS23">
        <v>0</v>
      </c>
      <c r="LNT23" t="s">
        <v>867</v>
      </c>
      <c r="LNZ23">
        <v>5000</v>
      </c>
      <c r="LOA23">
        <v>0</v>
      </c>
      <c r="LOB23" t="s">
        <v>867</v>
      </c>
      <c r="LOH23">
        <v>5000</v>
      </c>
      <c r="LOI23">
        <v>0</v>
      </c>
      <c r="LOJ23" t="s">
        <v>867</v>
      </c>
      <c r="LOP23">
        <v>5000</v>
      </c>
      <c r="LOQ23">
        <v>0</v>
      </c>
      <c r="LOR23" t="s">
        <v>867</v>
      </c>
      <c r="LOX23">
        <v>5000</v>
      </c>
      <c r="LOY23">
        <v>0</v>
      </c>
      <c r="LOZ23" t="s">
        <v>867</v>
      </c>
      <c r="LPF23">
        <v>5000</v>
      </c>
      <c r="LPG23">
        <v>0</v>
      </c>
      <c r="LPH23" t="s">
        <v>867</v>
      </c>
      <c r="LPN23">
        <v>5000</v>
      </c>
      <c r="LPO23">
        <v>0</v>
      </c>
      <c r="LPP23" t="s">
        <v>867</v>
      </c>
      <c r="LPV23">
        <v>5000</v>
      </c>
      <c r="LPW23">
        <v>0</v>
      </c>
      <c r="LPX23" t="s">
        <v>867</v>
      </c>
      <c r="LQD23">
        <v>5000</v>
      </c>
      <c r="LQE23">
        <v>0</v>
      </c>
      <c r="LQF23" t="s">
        <v>867</v>
      </c>
      <c r="LQL23">
        <v>5000</v>
      </c>
      <c r="LQM23">
        <v>0</v>
      </c>
      <c r="LQN23" t="s">
        <v>867</v>
      </c>
      <c r="LQT23">
        <v>5000</v>
      </c>
      <c r="LQU23">
        <v>0</v>
      </c>
      <c r="LQV23" t="s">
        <v>867</v>
      </c>
      <c r="LRB23">
        <v>5000</v>
      </c>
      <c r="LRC23">
        <v>0</v>
      </c>
      <c r="LRD23" t="s">
        <v>867</v>
      </c>
      <c r="LRJ23">
        <v>5000</v>
      </c>
      <c r="LRK23">
        <v>0</v>
      </c>
      <c r="LRL23" t="s">
        <v>867</v>
      </c>
      <c r="LRR23">
        <v>5000</v>
      </c>
      <c r="LRS23">
        <v>0</v>
      </c>
      <c r="LRT23" t="s">
        <v>867</v>
      </c>
      <c r="LRZ23">
        <v>5000</v>
      </c>
      <c r="LSA23">
        <v>0</v>
      </c>
      <c r="LSB23" t="s">
        <v>867</v>
      </c>
      <c r="LSH23">
        <v>5000</v>
      </c>
      <c r="LSI23">
        <v>0</v>
      </c>
      <c r="LSJ23" t="s">
        <v>867</v>
      </c>
      <c r="LSP23">
        <v>5000</v>
      </c>
      <c r="LSQ23">
        <v>0</v>
      </c>
      <c r="LSR23" t="s">
        <v>867</v>
      </c>
      <c r="LSX23">
        <v>5000</v>
      </c>
      <c r="LSY23">
        <v>0</v>
      </c>
      <c r="LSZ23" t="s">
        <v>867</v>
      </c>
      <c r="LTF23">
        <v>5000</v>
      </c>
      <c r="LTG23">
        <v>0</v>
      </c>
      <c r="LTH23" t="s">
        <v>867</v>
      </c>
      <c r="LTN23">
        <v>5000</v>
      </c>
      <c r="LTO23">
        <v>0</v>
      </c>
      <c r="LTP23" t="s">
        <v>867</v>
      </c>
      <c r="LTV23">
        <v>5000</v>
      </c>
      <c r="LTW23">
        <v>0</v>
      </c>
      <c r="LTX23" t="s">
        <v>867</v>
      </c>
      <c r="LUD23">
        <v>5000</v>
      </c>
      <c r="LUE23">
        <v>0</v>
      </c>
      <c r="LUF23" t="s">
        <v>867</v>
      </c>
      <c r="LUL23">
        <v>5000</v>
      </c>
      <c r="LUM23">
        <v>0</v>
      </c>
      <c r="LUN23" t="s">
        <v>867</v>
      </c>
      <c r="LUT23">
        <v>5000</v>
      </c>
      <c r="LUU23">
        <v>0</v>
      </c>
      <c r="LUV23" t="s">
        <v>867</v>
      </c>
      <c r="LVB23">
        <v>5000</v>
      </c>
      <c r="LVC23">
        <v>0</v>
      </c>
      <c r="LVD23" t="s">
        <v>867</v>
      </c>
      <c r="LVJ23">
        <v>5000</v>
      </c>
      <c r="LVK23">
        <v>0</v>
      </c>
      <c r="LVL23" t="s">
        <v>867</v>
      </c>
      <c r="LVR23">
        <v>5000</v>
      </c>
      <c r="LVS23">
        <v>0</v>
      </c>
      <c r="LVT23" t="s">
        <v>867</v>
      </c>
      <c r="LVZ23">
        <v>5000</v>
      </c>
      <c r="LWA23">
        <v>0</v>
      </c>
      <c r="LWB23" t="s">
        <v>867</v>
      </c>
      <c r="LWH23">
        <v>5000</v>
      </c>
      <c r="LWI23">
        <v>0</v>
      </c>
      <c r="LWJ23" t="s">
        <v>867</v>
      </c>
      <c r="LWP23">
        <v>5000</v>
      </c>
      <c r="LWQ23">
        <v>0</v>
      </c>
      <c r="LWR23" t="s">
        <v>867</v>
      </c>
      <c r="LWX23">
        <v>5000</v>
      </c>
      <c r="LWY23">
        <v>0</v>
      </c>
      <c r="LWZ23" t="s">
        <v>867</v>
      </c>
      <c r="LXF23">
        <v>5000</v>
      </c>
      <c r="LXG23">
        <v>0</v>
      </c>
      <c r="LXH23" t="s">
        <v>867</v>
      </c>
      <c r="LXN23">
        <v>5000</v>
      </c>
      <c r="LXO23">
        <v>0</v>
      </c>
      <c r="LXP23" t="s">
        <v>867</v>
      </c>
      <c r="LXV23">
        <v>5000</v>
      </c>
      <c r="LXW23">
        <v>0</v>
      </c>
      <c r="LXX23" t="s">
        <v>867</v>
      </c>
      <c r="LYD23">
        <v>5000</v>
      </c>
      <c r="LYE23">
        <v>0</v>
      </c>
      <c r="LYF23" t="s">
        <v>867</v>
      </c>
      <c r="LYL23">
        <v>5000</v>
      </c>
      <c r="LYM23">
        <v>0</v>
      </c>
      <c r="LYN23" t="s">
        <v>867</v>
      </c>
      <c r="LYT23">
        <v>5000</v>
      </c>
      <c r="LYU23">
        <v>0</v>
      </c>
      <c r="LYV23" t="s">
        <v>867</v>
      </c>
      <c r="LZB23">
        <v>5000</v>
      </c>
      <c r="LZC23">
        <v>0</v>
      </c>
      <c r="LZD23" t="s">
        <v>867</v>
      </c>
      <c r="LZJ23">
        <v>5000</v>
      </c>
      <c r="LZK23">
        <v>0</v>
      </c>
      <c r="LZL23" t="s">
        <v>867</v>
      </c>
      <c r="LZR23">
        <v>5000</v>
      </c>
      <c r="LZS23">
        <v>0</v>
      </c>
      <c r="LZT23" t="s">
        <v>867</v>
      </c>
      <c r="LZZ23">
        <v>5000</v>
      </c>
      <c r="MAA23">
        <v>0</v>
      </c>
      <c r="MAB23" t="s">
        <v>867</v>
      </c>
      <c r="MAH23">
        <v>5000</v>
      </c>
      <c r="MAI23">
        <v>0</v>
      </c>
      <c r="MAJ23" t="s">
        <v>867</v>
      </c>
      <c r="MAP23">
        <v>5000</v>
      </c>
      <c r="MAQ23">
        <v>0</v>
      </c>
      <c r="MAR23" t="s">
        <v>867</v>
      </c>
      <c r="MAX23">
        <v>5000</v>
      </c>
      <c r="MAY23">
        <v>0</v>
      </c>
      <c r="MAZ23" t="s">
        <v>867</v>
      </c>
      <c r="MBF23">
        <v>5000</v>
      </c>
      <c r="MBG23">
        <v>0</v>
      </c>
      <c r="MBH23" t="s">
        <v>867</v>
      </c>
      <c r="MBN23">
        <v>5000</v>
      </c>
      <c r="MBO23">
        <v>0</v>
      </c>
      <c r="MBP23" t="s">
        <v>867</v>
      </c>
      <c r="MBV23">
        <v>5000</v>
      </c>
      <c r="MBW23">
        <v>0</v>
      </c>
      <c r="MBX23" t="s">
        <v>867</v>
      </c>
      <c r="MCD23">
        <v>5000</v>
      </c>
      <c r="MCE23">
        <v>0</v>
      </c>
      <c r="MCF23" t="s">
        <v>867</v>
      </c>
      <c r="MCL23">
        <v>5000</v>
      </c>
      <c r="MCM23">
        <v>0</v>
      </c>
      <c r="MCN23" t="s">
        <v>867</v>
      </c>
      <c r="MCT23">
        <v>5000</v>
      </c>
      <c r="MCU23">
        <v>0</v>
      </c>
      <c r="MCV23" t="s">
        <v>867</v>
      </c>
      <c r="MDB23">
        <v>5000</v>
      </c>
      <c r="MDC23">
        <v>0</v>
      </c>
      <c r="MDD23" t="s">
        <v>867</v>
      </c>
      <c r="MDJ23">
        <v>5000</v>
      </c>
      <c r="MDK23">
        <v>0</v>
      </c>
      <c r="MDL23" t="s">
        <v>867</v>
      </c>
      <c r="MDR23">
        <v>5000</v>
      </c>
      <c r="MDS23">
        <v>0</v>
      </c>
      <c r="MDT23" t="s">
        <v>867</v>
      </c>
      <c r="MDZ23">
        <v>5000</v>
      </c>
      <c r="MEA23">
        <v>0</v>
      </c>
      <c r="MEB23" t="s">
        <v>867</v>
      </c>
      <c r="MEH23">
        <v>5000</v>
      </c>
      <c r="MEI23">
        <v>0</v>
      </c>
      <c r="MEJ23" t="s">
        <v>867</v>
      </c>
      <c r="MEP23">
        <v>5000</v>
      </c>
      <c r="MEQ23">
        <v>0</v>
      </c>
      <c r="MER23" t="s">
        <v>867</v>
      </c>
      <c r="MEX23">
        <v>5000</v>
      </c>
      <c r="MEY23">
        <v>0</v>
      </c>
      <c r="MEZ23" t="s">
        <v>867</v>
      </c>
      <c r="MFF23">
        <v>5000</v>
      </c>
      <c r="MFG23">
        <v>0</v>
      </c>
      <c r="MFH23" t="s">
        <v>867</v>
      </c>
      <c r="MFN23">
        <v>5000</v>
      </c>
      <c r="MFO23">
        <v>0</v>
      </c>
      <c r="MFP23" t="s">
        <v>867</v>
      </c>
      <c r="MFV23">
        <v>5000</v>
      </c>
      <c r="MFW23">
        <v>0</v>
      </c>
      <c r="MFX23" t="s">
        <v>867</v>
      </c>
      <c r="MGD23">
        <v>5000</v>
      </c>
      <c r="MGE23">
        <v>0</v>
      </c>
      <c r="MGF23" t="s">
        <v>867</v>
      </c>
      <c r="MGL23">
        <v>5000</v>
      </c>
      <c r="MGM23">
        <v>0</v>
      </c>
      <c r="MGN23" t="s">
        <v>867</v>
      </c>
      <c r="MGT23">
        <v>5000</v>
      </c>
      <c r="MGU23">
        <v>0</v>
      </c>
      <c r="MGV23" t="s">
        <v>867</v>
      </c>
      <c r="MHB23">
        <v>5000</v>
      </c>
      <c r="MHC23">
        <v>0</v>
      </c>
      <c r="MHD23" t="s">
        <v>867</v>
      </c>
      <c r="MHJ23">
        <v>5000</v>
      </c>
      <c r="MHK23">
        <v>0</v>
      </c>
      <c r="MHL23" t="s">
        <v>867</v>
      </c>
      <c r="MHR23">
        <v>5000</v>
      </c>
      <c r="MHS23">
        <v>0</v>
      </c>
      <c r="MHT23" t="s">
        <v>867</v>
      </c>
      <c r="MHZ23">
        <v>5000</v>
      </c>
      <c r="MIA23">
        <v>0</v>
      </c>
      <c r="MIB23" t="s">
        <v>867</v>
      </c>
      <c r="MIH23">
        <v>5000</v>
      </c>
      <c r="MII23">
        <v>0</v>
      </c>
      <c r="MIJ23" t="s">
        <v>867</v>
      </c>
      <c r="MIP23">
        <v>5000</v>
      </c>
      <c r="MIQ23">
        <v>0</v>
      </c>
      <c r="MIR23" t="s">
        <v>867</v>
      </c>
      <c r="MIX23">
        <v>5000</v>
      </c>
      <c r="MIY23">
        <v>0</v>
      </c>
      <c r="MIZ23" t="s">
        <v>867</v>
      </c>
      <c r="MJF23">
        <v>5000</v>
      </c>
      <c r="MJG23">
        <v>0</v>
      </c>
      <c r="MJH23" t="s">
        <v>867</v>
      </c>
      <c r="MJN23">
        <v>5000</v>
      </c>
      <c r="MJO23">
        <v>0</v>
      </c>
      <c r="MJP23" t="s">
        <v>867</v>
      </c>
      <c r="MJV23">
        <v>5000</v>
      </c>
      <c r="MJW23">
        <v>0</v>
      </c>
      <c r="MJX23" t="s">
        <v>867</v>
      </c>
      <c r="MKD23">
        <v>5000</v>
      </c>
      <c r="MKE23">
        <v>0</v>
      </c>
      <c r="MKF23" t="s">
        <v>867</v>
      </c>
      <c r="MKL23">
        <v>5000</v>
      </c>
      <c r="MKM23">
        <v>0</v>
      </c>
      <c r="MKN23" t="s">
        <v>867</v>
      </c>
      <c r="MKT23">
        <v>5000</v>
      </c>
      <c r="MKU23">
        <v>0</v>
      </c>
      <c r="MKV23" t="s">
        <v>867</v>
      </c>
      <c r="MLB23">
        <v>5000</v>
      </c>
      <c r="MLC23">
        <v>0</v>
      </c>
      <c r="MLD23" t="s">
        <v>867</v>
      </c>
      <c r="MLJ23">
        <v>5000</v>
      </c>
      <c r="MLK23">
        <v>0</v>
      </c>
      <c r="MLL23" t="s">
        <v>867</v>
      </c>
      <c r="MLR23">
        <v>5000</v>
      </c>
      <c r="MLS23">
        <v>0</v>
      </c>
      <c r="MLT23" t="s">
        <v>867</v>
      </c>
      <c r="MLZ23">
        <v>5000</v>
      </c>
      <c r="MMA23">
        <v>0</v>
      </c>
      <c r="MMB23" t="s">
        <v>867</v>
      </c>
      <c r="MMH23">
        <v>5000</v>
      </c>
      <c r="MMI23">
        <v>0</v>
      </c>
      <c r="MMJ23" t="s">
        <v>867</v>
      </c>
      <c r="MMP23">
        <v>5000</v>
      </c>
      <c r="MMQ23">
        <v>0</v>
      </c>
      <c r="MMR23" t="s">
        <v>867</v>
      </c>
      <c r="MMX23">
        <v>5000</v>
      </c>
      <c r="MMY23">
        <v>0</v>
      </c>
      <c r="MMZ23" t="s">
        <v>867</v>
      </c>
      <c r="MNF23">
        <v>5000</v>
      </c>
      <c r="MNG23">
        <v>0</v>
      </c>
      <c r="MNH23" t="s">
        <v>867</v>
      </c>
      <c r="MNN23">
        <v>5000</v>
      </c>
      <c r="MNO23">
        <v>0</v>
      </c>
      <c r="MNP23" t="s">
        <v>867</v>
      </c>
      <c r="MNV23">
        <v>5000</v>
      </c>
      <c r="MNW23">
        <v>0</v>
      </c>
      <c r="MNX23" t="s">
        <v>867</v>
      </c>
      <c r="MOD23">
        <v>5000</v>
      </c>
      <c r="MOE23">
        <v>0</v>
      </c>
      <c r="MOF23" t="s">
        <v>867</v>
      </c>
      <c r="MOL23">
        <v>5000</v>
      </c>
      <c r="MOM23">
        <v>0</v>
      </c>
      <c r="MON23" t="s">
        <v>867</v>
      </c>
      <c r="MOT23">
        <v>5000</v>
      </c>
      <c r="MOU23">
        <v>0</v>
      </c>
      <c r="MOV23" t="s">
        <v>867</v>
      </c>
      <c r="MPB23">
        <v>5000</v>
      </c>
      <c r="MPC23">
        <v>0</v>
      </c>
      <c r="MPD23" t="s">
        <v>867</v>
      </c>
      <c r="MPJ23">
        <v>5000</v>
      </c>
      <c r="MPK23">
        <v>0</v>
      </c>
      <c r="MPL23" t="s">
        <v>867</v>
      </c>
      <c r="MPR23">
        <v>5000</v>
      </c>
      <c r="MPS23">
        <v>0</v>
      </c>
      <c r="MPT23" t="s">
        <v>867</v>
      </c>
      <c r="MPZ23">
        <v>5000</v>
      </c>
      <c r="MQA23">
        <v>0</v>
      </c>
      <c r="MQB23" t="s">
        <v>867</v>
      </c>
      <c r="MQH23">
        <v>5000</v>
      </c>
      <c r="MQI23">
        <v>0</v>
      </c>
      <c r="MQJ23" t="s">
        <v>867</v>
      </c>
      <c r="MQP23">
        <v>5000</v>
      </c>
      <c r="MQQ23">
        <v>0</v>
      </c>
      <c r="MQR23" t="s">
        <v>867</v>
      </c>
      <c r="MQX23">
        <v>5000</v>
      </c>
      <c r="MQY23">
        <v>0</v>
      </c>
      <c r="MQZ23" t="s">
        <v>867</v>
      </c>
      <c r="MRF23">
        <v>5000</v>
      </c>
      <c r="MRG23">
        <v>0</v>
      </c>
      <c r="MRH23" t="s">
        <v>867</v>
      </c>
      <c r="MRN23">
        <v>5000</v>
      </c>
      <c r="MRO23">
        <v>0</v>
      </c>
      <c r="MRP23" t="s">
        <v>867</v>
      </c>
      <c r="MRV23">
        <v>5000</v>
      </c>
      <c r="MRW23">
        <v>0</v>
      </c>
      <c r="MRX23" t="s">
        <v>867</v>
      </c>
      <c r="MSD23">
        <v>5000</v>
      </c>
      <c r="MSE23">
        <v>0</v>
      </c>
      <c r="MSF23" t="s">
        <v>867</v>
      </c>
      <c r="MSL23">
        <v>5000</v>
      </c>
      <c r="MSM23">
        <v>0</v>
      </c>
      <c r="MSN23" t="s">
        <v>867</v>
      </c>
      <c r="MST23">
        <v>5000</v>
      </c>
      <c r="MSU23">
        <v>0</v>
      </c>
      <c r="MSV23" t="s">
        <v>867</v>
      </c>
      <c r="MTB23">
        <v>5000</v>
      </c>
      <c r="MTC23">
        <v>0</v>
      </c>
      <c r="MTD23" t="s">
        <v>867</v>
      </c>
      <c r="MTJ23">
        <v>5000</v>
      </c>
      <c r="MTK23">
        <v>0</v>
      </c>
      <c r="MTL23" t="s">
        <v>867</v>
      </c>
      <c r="MTR23">
        <v>5000</v>
      </c>
      <c r="MTS23">
        <v>0</v>
      </c>
      <c r="MTT23" t="s">
        <v>867</v>
      </c>
      <c r="MTZ23">
        <v>5000</v>
      </c>
      <c r="MUA23">
        <v>0</v>
      </c>
      <c r="MUB23" t="s">
        <v>867</v>
      </c>
      <c r="MUH23">
        <v>5000</v>
      </c>
      <c r="MUI23">
        <v>0</v>
      </c>
      <c r="MUJ23" t="s">
        <v>867</v>
      </c>
      <c r="MUP23">
        <v>5000</v>
      </c>
      <c r="MUQ23">
        <v>0</v>
      </c>
      <c r="MUR23" t="s">
        <v>867</v>
      </c>
      <c r="MUX23">
        <v>5000</v>
      </c>
      <c r="MUY23">
        <v>0</v>
      </c>
      <c r="MUZ23" t="s">
        <v>867</v>
      </c>
      <c r="MVF23">
        <v>5000</v>
      </c>
      <c r="MVG23">
        <v>0</v>
      </c>
      <c r="MVH23" t="s">
        <v>867</v>
      </c>
      <c r="MVN23">
        <v>5000</v>
      </c>
      <c r="MVO23">
        <v>0</v>
      </c>
      <c r="MVP23" t="s">
        <v>867</v>
      </c>
      <c r="MVV23">
        <v>5000</v>
      </c>
      <c r="MVW23">
        <v>0</v>
      </c>
      <c r="MVX23" t="s">
        <v>867</v>
      </c>
      <c r="MWD23">
        <v>5000</v>
      </c>
      <c r="MWE23">
        <v>0</v>
      </c>
      <c r="MWF23" t="s">
        <v>867</v>
      </c>
      <c r="MWL23">
        <v>5000</v>
      </c>
      <c r="MWM23">
        <v>0</v>
      </c>
      <c r="MWN23" t="s">
        <v>867</v>
      </c>
      <c r="MWT23">
        <v>5000</v>
      </c>
      <c r="MWU23">
        <v>0</v>
      </c>
      <c r="MWV23" t="s">
        <v>867</v>
      </c>
      <c r="MXB23">
        <v>5000</v>
      </c>
      <c r="MXC23">
        <v>0</v>
      </c>
      <c r="MXD23" t="s">
        <v>867</v>
      </c>
      <c r="MXJ23">
        <v>5000</v>
      </c>
      <c r="MXK23">
        <v>0</v>
      </c>
      <c r="MXL23" t="s">
        <v>867</v>
      </c>
      <c r="MXR23">
        <v>5000</v>
      </c>
      <c r="MXS23">
        <v>0</v>
      </c>
      <c r="MXT23" t="s">
        <v>867</v>
      </c>
      <c r="MXZ23">
        <v>5000</v>
      </c>
      <c r="MYA23">
        <v>0</v>
      </c>
      <c r="MYB23" t="s">
        <v>867</v>
      </c>
      <c r="MYH23">
        <v>5000</v>
      </c>
      <c r="MYI23">
        <v>0</v>
      </c>
      <c r="MYJ23" t="s">
        <v>867</v>
      </c>
      <c r="MYP23">
        <v>5000</v>
      </c>
      <c r="MYQ23">
        <v>0</v>
      </c>
      <c r="MYR23" t="s">
        <v>867</v>
      </c>
      <c r="MYX23">
        <v>5000</v>
      </c>
      <c r="MYY23">
        <v>0</v>
      </c>
      <c r="MYZ23" t="s">
        <v>867</v>
      </c>
      <c r="MZF23">
        <v>5000</v>
      </c>
      <c r="MZG23">
        <v>0</v>
      </c>
      <c r="MZH23" t="s">
        <v>867</v>
      </c>
      <c r="MZN23">
        <v>5000</v>
      </c>
      <c r="MZO23">
        <v>0</v>
      </c>
      <c r="MZP23" t="s">
        <v>867</v>
      </c>
      <c r="MZV23">
        <v>5000</v>
      </c>
      <c r="MZW23">
        <v>0</v>
      </c>
      <c r="MZX23" t="s">
        <v>867</v>
      </c>
      <c r="NAD23">
        <v>5000</v>
      </c>
      <c r="NAE23">
        <v>0</v>
      </c>
      <c r="NAF23" t="s">
        <v>867</v>
      </c>
      <c r="NAL23">
        <v>5000</v>
      </c>
      <c r="NAM23">
        <v>0</v>
      </c>
      <c r="NAN23" t="s">
        <v>867</v>
      </c>
      <c r="NAT23">
        <v>5000</v>
      </c>
      <c r="NAU23">
        <v>0</v>
      </c>
      <c r="NAV23" t="s">
        <v>867</v>
      </c>
      <c r="NBB23">
        <v>5000</v>
      </c>
      <c r="NBC23">
        <v>0</v>
      </c>
      <c r="NBD23" t="s">
        <v>867</v>
      </c>
      <c r="NBJ23">
        <v>5000</v>
      </c>
      <c r="NBK23">
        <v>0</v>
      </c>
      <c r="NBL23" t="s">
        <v>867</v>
      </c>
      <c r="NBR23">
        <v>5000</v>
      </c>
      <c r="NBS23">
        <v>0</v>
      </c>
      <c r="NBT23" t="s">
        <v>867</v>
      </c>
      <c r="NBZ23">
        <v>5000</v>
      </c>
      <c r="NCA23">
        <v>0</v>
      </c>
      <c r="NCB23" t="s">
        <v>867</v>
      </c>
      <c r="NCH23">
        <v>5000</v>
      </c>
      <c r="NCI23">
        <v>0</v>
      </c>
      <c r="NCJ23" t="s">
        <v>867</v>
      </c>
      <c r="NCP23">
        <v>5000</v>
      </c>
      <c r="NCQ23">
        <v>0</v>
      </c>
      <c r="NCR23" t="s">
        <v>867</v>
      </c>
      <c r="NCX23">
        <v>5000</v>
      </c>
      <c r="NCY23">
        <v>0</v>
      </c>
      <c r="NCZ23" t="s">
        <v>867</v>
      </c>
      <c r="NDF23">
        <v>5000</v>
      </c>
      <c r="NDG23">
        <v>0</v>
      </c>
      <c r="NDH23" t="s">
        <v>867</v>
      </c>
      <c r="NDN23">
        <v>5000</v>
      </c>
      <c r="NDO23">
        <v>0</v>
      </c>
      <c r="NDP23" t="s">
        <v>867</v>
      </c>
      <c r="NDV23">
        <v>5000</v>
      </c>
      <c r="NDW23">
        <v>0</v>
      </c>
      <c r="NDX23" t="s">
        <v>867</v>
      </c>
      <c r="NED23">
        <v>5000</v>
      </c>
      <c r="NEE23">
        <v>0</v>
      </c>
      <c r="NEF23" t="s">
        <v>867</v>
      </c>
      <c r="NEL23">
        <v>5000</v>
      </c>
      <c r="NEM23">
        <v>0</v>
      </c>
      <c r="NEN23" t="s">
        <v>867</v>
      </c>
      <c r="NET23">
        <v>5000</v>
      </c>
      <c r="NEU23">
        <v>0</v>
      </c>
      <c r="NEV23" t="s">
        <v>867</v>
      </c>
      <c r="NFB23">
        <v>5000</v>
      </c>
      <c r="NFC23">
        <v>0</v>
      </c>
      <c r="NFD23" t="s">
        <v>867</v>
      </c>
      <c r="NFJ23">
        <v>5000</v>
      </c>
      <c r="NFK23">
        <v>0</v>
      </c>
      <c r="NFL23" t="s">
        <v>867</v>
      </c>
      <c r="NFR23">
        <v>5000</v>
      </c>
      <c r="NFS23">
        <v>0</v>
      </c>
      <c r="NFT23" t="s">
        <v>867</v>
      </c>
      <c r="NFZ23">
        <v>5000</v>
      </c>
      <c r="NGA23">
        <v>0</v>
      </c>
      <c r="NGB23" t="s">
        <v>867</v>
      </c>
      <c r="NGH23">
        <v>5000</v>
      </c>
      <c r="NGI23">
        <v>0</v>
      </c>
      <c r="NGJ23" t="s">
        <v>867</v>
      </c>
      <c r="NGP23">
        <v>5000</v>
      </c>
      <c r="NGQ23">
        <v>0</v>
      </c>
      <c r="NGR23" t="s">
        <v>867</v>
      </c>
      <c r="NGX23">
        <v>5000</v>
      </c>
      <c r="NGY23">
        <v>0</v>
      </c>
      <c r="NGZ23" t="s">
        <v>867</v>
      </c>
      <c r="NHF23">
        <v>5000</v>
      </c>
      <c r="NHG23">
        <v>0</v>
      </c>
      <c r="NHH23" t="s">
        <v>867</v>
      </c>
      <c r="NHN23">
        <v>5000</v>
      </c>
      <c r="NHO23">
        <v>0</v>
      </c>
      <c r="NHP23" t="s">
        <v>867</v>
      </c>
      <c r="NHV23">
        <v>5000</v>
      </c>
      <c r="NHW23">
        <v>0</v>
      </c>
      <c r="NHX23" t="s">
        <v>867</v>
      </c>
      <c r="NID23">
        <v>5000</v>
      </c>
      <c r="NIE23">
        <v>0</v>
      </c>
      <c r="NIF23" t="s">
        <v>867</v>
      </c>
      <c r="NIL23">
        <v>5000</v>
      </c>
      <c r="NIM23">
        <v>0</v>
      </c>
      <c r="NIN23" t="s">
        <v>867</v>
      </c>
      <c r="NIT23">
        <v>5000</v>
      </c>
      <c r="NIU23">
        <v>0</v>
      </c>
      <c r="NIV23" t="s">
        <v>867</v>
      </c>
      <c r="NJB23">
        <v>5000</v>
      </c>
      <c r="NJC23">
        <v>0</v>
      </c>
      <c r="NJD23" t="s">
        <v>867</v>
      </c>
      <c r="NJJ23">
        <v>5000</v>
      </c>
      <c r="NJK23">
        <v>0</v>
      </c>
      <c r="NJL23" t="s">
        <v>867</v>
      </c>
      <c r="NJR23">
        <v>5000</v>
      </c>
      <c r="NJS23">
        <v>0</v>
      </c>
      <c r="NJT23" t="s">
        <v>867</v>
      </c>
      <c r="NJZ23">
        <v>5000</v>
      </c>
      <c r="NKA23">
        <v>0</v>
      </c>
      <c r="NKB23" t="s">
        <v>867</v>
      </c>
      <c r="NKH23">
        <v>5000</v>
      </c>
      <c r="NKI23">
        <v>0</v>
      </c>
      <c r="NKJ23" t="s">
        <v>867</v>
      </c>
      <c r="NKP23">
        <v>5000</v>
      </c>
      <c r="NKQ23">
        <v>0</v>
      </c>
      <c r="NKR23" t="s">
        <v>867</v>
      </c>
      <c r="NKX23">
        <v>5000</v>
      </c>
      <c r="NKY23">
        <v>0</v>
      </c>
      <c r="NKZ23" t="s">
        <v>867</v>
      </c>
      <c r="NLF23">
        <v>5000</v>
      </c>
      <c r="NLG23">
        <v>0</v>
      </c>
      <c r="NLH23" t="s">
        <v>867</v>
      </c>
      <c r="NLN23">
        <v>5000</v>
      </c>
      <c r="NLO23">
        <v>0</v>
      </c>
      <c r="NLP23" t="s">
        <v>867</v>
      </c>
      <c r="NLV23">
        <v>5000</v>
      </c>
      <c r="NLW23">
        <v>0</v>
      </c>
      <c r="NLX23" t="s">
        <v>867</v>
      </c>
      <c r="NMD23">
        <v>5000</v>
      </c>
      <c r="NME23">
        <v>0</v>
      </c>
      <c r="NMF23" t="s">
        <v>867</v>
      </c>
      <c r="NML23">
        <v>5000</v>
      </c>
      <c r="NMM23">
        <v>0</v>
      </c>
      <c r="NMN23" t="s">
        <v>867</v>
      </c>
      <c r="NMT23">
        <v>5000</v>
      </c>
      <c r="NMU23">
        <v>0</v>
      </c>
      <c r="NMV23" t="s">
        <v>867</v>
      </c>
      <c r="NNB23">
        <v>5000</v>
      </c>
      <c r="NNC23">
        <v>0</v>
      </c>
      <c r="NND23" t="s">
        <v>867</v>
      </c>
      <c r="NNJ23">
        <v>5000</v>
      </c>
      <c r="NNK23">
        <v>0</v>
      </c>
      <c r="NNL23" t="s">
        <v>867</v>
      </c>
      <c r="NNR23">
        <v>5000</v>
      </c>
      <c r="NNS23">
        <v>0</v>
      </c>
      <c r="NNT23" t="s">
        <v>867</v>
      </c>
      <c r="NNZ23">
        <v>5000</v>
      </c>
      <c r="NOA23">
        <v>0</v>
      </c>
      <c r="NOB23" t="s">
        <v>867</v>
      </c>
      <c r="NOH23">
        <v>5000</v>
      </c>
      <c r="NOI23">
        <v>0</v>
      </c>
      <c r="NOJ23" t="s">
        <v>867</v>
      </c>
      <c r="NOP23">
        <v>5000</v>
      </c>
      <c r="NOQ23">
        <v>0</v>
      </c>
      <c r="NOR23" t="s">
        <v>867</v>
      </c>
      <c r="NOX23">
        <v>5000</v>
      </c>
      <c r="NOY23">
        <v>0</v>
      </c>
      <c r="NOZ23" t="s">
        <v>867</v>
      </c>
      <c r="NPF23">
        <v>5000</v>
      </c>
      <c r="NPG23">
        <v>0</v>
      </c>
      <c r="NPH23" t="s">
        <v>867</v>
      </c>
      <c r="NPN23">
        <v>5000</v>
      </c>
      <c r="NPO23">
        <v>0</v>
      </c>
      <c r="NPP23" t="s">
        <v>867</v>
      </c>
      <c r="NPV23">
        <v>5000</v>
      </c>
      <c r="NPW23">
        <v>0</v>
      </c>
      <c r="NPX23" t="s">
        <v>867</v>
      </c>
      <c r="NQD23">
        <v>5000</v>
      </c>
      <c r="NQE23">
        <v>0</v>
      </c>
      <c r="NQF23" t="s">
        <v>867</v>
      </c>
      <c r="NQL23">
        <v>5000</v>
      </c>
      <c r="NQM23">
        <v>0</v>
      </c>
      <c r="NQN23" t="s">
        <v>867</v>
      </c>
      <c r="NQT23">
        <v>5000</v>
      </c>
      <c r="NQU23">
        <v>0</v>
      </c>
      <c r="NQV23" t="s">
        <v>867</v>
      </c>
      <c r="NRB23">
        <v>5000</v>
      </c>
      <c r="NRC23">
        <v>0</v>
      </c>
      <c r="NRD23" t="s">
        <v>867</v>
      </c>
      <c r="NRJ23">
        <v>5000</v>
      </c>
      <c r="NRK23">
        <v>0</v>
      </c>
      <c r="NRL23" t="s">
        <v>867</v>
      </c>
      <c r="NRR23">
        <v>5000</v>
      </c>
      <c r="NRS23">
        <v>0</v>
      </c>
      <c r="NRT23" t="s">
        <v>867</v>
      </c>
      <c r="NRZ23">
        <v>5000</v>
      </c>
      <c r="NSA23">
        <v>0</v>
      </c>
      <c r="NSB23" t="s">
        <v>867</v>
      </c>
      <c r="NSH23">
        <v>5000</v>
      </c>
      <c r="NSI23">
        <v>0</v>
      </c>
      <c r="NSJ23" t="s">
        <v>867</v>
      </c>
      <c r="NSP23">
        <v>5000</v>
      </c>
      <c r="NSQ23">
        <v>0</v>
      </c>
      <c r="NSR23" t="s">
        <v>867</v>
      </c>
      <c r="NSX23">
        <v>5000</v>
      </c>
      <c r="NSY23">
        <v>0</v>
      </c>
      <c r="NSZ23" t="s">
        <v>867</v>
      </c>
      <c r="NTF23">
        <v>5000</v>
      </c>
      <c r="NTG23">
        <v>0</v>
      </c>
      <c r="NTH23" t="s">
        <v>867</v>
      </c>
      <c r="NTN23">
        <v>5000</v>
      </c>
      <c r="NTO23">
        <v>0</v>
      </c>
      <c r="NTP23" t="s">
        <v>867</v>
      </c>
      <c r="NTV23">
        <v>5000</v>
      </c>
      <c r="NTW23">
        <v>0</v>
      </c>
      <c r="NTX23" t="s">
        <v>867</v>
      </c>
      <c r="NUD23">
        <v>5000</v>
      </c>
      <c r="NUE23">
        <v>0</v>
      </c>
      <c r="NUF23" t="s">
        <v>867</v>
      </c>
      <c r="NUL23">
        <v>5000</v>
      </c>
      <c r="NUM23">
        <v>0</v>
      </c>
      <c r="NUN23" t="s">
        <v>867</v>
      </c>
      <c r="NUT23">
        <v>5000</v>
      </c>
      <c r="NUU23">
        <v>0</v>
      </c>
      <c r="NUV23" t="s">
        <v>867</v>
      </c>
      <c r="NVB23">
        <v>5000</v>
      </c>
      <c r="NVC23">
        <v>0</v>
      </c>
      <c r="NVD23" t="s">
        <v>867</v>
      </c>
      <c r="NVJ23">
        <v>5000</v>
      </c>
      <c r="NVK23">
        <v>0</v>
      </c>
      <c r="NVL23" t="s">
        <v>867</v>
      </c>
      <c r="NVR23">
        <v>5000</v>
      </c>
      <c r="NVS23">
        <v>0</v>
      </c>
      <c r="NVT23" t="s">
        <v>867</v>
      </c>
      <c r="NVZ23">
        <v>5000</v>
      </c>
      <c r="NWA23">
        <v>0</v>
      </c>
      <c r="NWB23" t="s">
        <v>867</v>
      </c>
      <c r="NWH23">
        <v>5000</v>
      </c>
      <c r="NWI23">
        <v>0</v>
      </c>
      <c r="NWJ23" t="s">
        <v>867</v>
      </c>
      <c r="NWP23">
        <v>5000</v>
      </c>
      <c r="NWQ23">
        <v>0</v>
      </c>
      <c r="NWR23" t="s">
        <v>867</v>
      </c>
      <c r="NWX23">
        <v>5000</v>
      </c>
      <c r="NWY23">
        <v>0</v>
      </c>
      <c r="NWZ23" t="s">
        <v>867</v>
      </c>
      <c r="NXF23">
        <v>5000</v>
      </c>
      <c r="NXG23">
        <v>0</v>
      </c>
      <c r="NXH23" t="s">
        <v>867</v>
      </c>
      <c r="NXN23">
        <v>5000</v>
      </c>
      <c r="NXO23">
        <v>0</v>
      </c>
      <c r="NXP23" t="s">
        <v>867</v>
      </c>
      <c r="NXV23">
        <v>5000</v>
      </c>
      <c r="NXW23">
        <v>0</v>
      </c>
      <c r="NXX23" t="s">
        <v>867</v>
      </c>
      <c r="NYD23">
        <v>5000</v>
      </c>
      <c r="NYE23">
        <v>0</v>
      </c>
      <c r="NYF23" t="s">
        <v>867</v>
      </c>
      <c r="NYL23">
        <v>5000</v>
      </c>
      <c r="NYM23">
        <v>0</v>
      </c>
      <c r="NYN23" t="s">
        <v>867</v>
      </c>
      <c r="NYT23">
        <v>5000</v>
      </c>
      <c r="NYU23">
        <v>0</v>
      </c>
      <c r="NYV23" t="s">
        <v>867</v>
      </c>
      <c r="NZB23">
        <v>5000</v>
      </c>
      <c r="NZC23">
        <v>0</v>
      </c>
      <c r="NZD23" t="s">
        <v>867</v>
      </c>
      <c r="NZJ23">
        <v>5000</v>
      </c>
      <c r="NZK23">
        <v>0</v>
      </c>
      <c r="NZL23" t="s">
        <v>867</v>
      </c>
      <c r="NZR23">
        <v>5000</v>
      </c>
      <c r="NZS23">
        <v>0</v>
      </c>
      <c r="NZT23" t="s">
        <v>867</v>
      </c>
      <c r="NZZ23">
        <v>5000</v>
      </c>
      <c r="OAA23">
        <v>0</v>
      </c>
      <c r="OAB23" t="s">
        <v>867</v>
      </c>
      <c r="OAH23">
        <v>5000</v>
      </c>
      <c r="OAI23">
        <v>0</v>
      </c>
      <c r="OAJ23" t="s">
        <v>867</v>
      </c>
      <c r="OAP23">
        <v>5000</v>
      </c>
      <c r="OAQ23">
        <v>0</v>
      </c>
      <c r="OAR23" t="s">
        <v>867</v>
      </c>
      <c r="OAX23">
        <v>5000</v>
      </c>
      <c r="OAY23">
        <v>0</v>
      </c>
      <c r="OAZ23" t="s">
        <v>867</v>
      </c>
      <c r="OBF23">
        <v>5000</v>
      </c>
      <c r="OBG23">
        <v>0</v>
      </c>
      <c r="OBH23" t="s">
        <v>867</v>
      </c>
      <c r="OBN23">
        <v>5000</v>
      </c>
      <c r="OBO23">
        <v>0</v>
      </c>
      <c r="OBP23" t="s">
        <v>867</v>
      </c>
      <c r="OBV23">
        <v>5000</v>
      </c>
      <c r="OBW23">
        <v>0</v>
      </c>
      <c r="OBX23" t="s">
        <v>867</v>
      </c>
      <c r="OCD23">
        <v>5000</v>
      </c>
      <c r="OCE23">
        <v>0</v>
      </c>
      <c r="OCF23" t="s">
        <v>867</v>
      </c>
      <c r="OCL23">
        <v>5000</v>
      </c>
      <c r="OCM23">
        <v>0</v>
      </c>
      <c r="OCN23" t="s">
        <v>867</v>
      </c>
      <c r="OCT23">
        <v>5000</v>
      </c>
      <c r="OCU23">
        <v>0</v>
      </c>
      <c r="OCV23" t="s">
        <v>867</v>
      </c>
      <c r="ODB23">
        <v>5000</v>
      </c>
      <c r="ODC23">
        <v>0</v>
      </c>
      <c r="ODD23" t="s">
        <v>867</v>
      </c>
      <c r="ODJ23">
        <v>5000</v>
      </c>
      <c r="ODK23">
        <v>0</v>
      </c>
      <c r="ODL23" t="s">
        <v>867</v>
      </c>
      <c r="ODR23">
        <v>5000</v>
      </c>
      <c r="ODS23">
        <v>0</v>
      </c>
      <c r="ODT23" t="s">
        <v>867</v>
      </c>
      <c r="ODZ23">
        <v>5000</v>
      </c>
      <c r="OEA23">
        <v>0</v>
      </c>
      <c r="OEB23" t="s">
        <v>867</v>
      </c>
      <c r="OEH23">
        <v>5000</v>
      </c>
      <c r="OEI23">
        <v>0</v>
      </c>
      <c r="OEJ23" t="s">
        <v>867</v>
      </c>
      <c r="OEP23">
        <v>5000</v>
      </c>
      <c r="OEQ23">
        <v>0</v>
      </c>
      <c r="OER23" t="s">
        <v>867</v>
      </c>
      <c r="OEX23">
        <v>5000</v>
      </c>
      <c r="OEY23">
        <v>0</v>
      </c>
      <c r="OEZ23" t="s">
        <v>867</v>
      </c>
      <c r="OFF23">
        <v>5000</v>
      </c>
      <c r="OFG23">
        <v>0</v>
      </c>
      <c r="OFH23" t="s">
        <v>867</v>
      </c>
      <c r="OFN23">
        <v>5000</v>
      </c>
      <c r="OFO23">
        <v>0</v>
      </c>
      <c r="OFP23" t="s">
        <v>867</v>
      </c>
      <c r="OFV23">
        <v>5000</v>
      </c>
      <c r="OFW23">
        <v>0</v>
      </c>
      <c r="OFX23" t="s">
        <v>867</v>
      </c>
      <c r="OGD23">
        <v>5000</v>
      </c>
      <c r="OGE23">
        <v>0</v>
      </c>
      <c r="OGF23" t="s">
        <v>867</v>
      </c>
      <c r="OGL23">
        <v>5000</v>
      </c>
      <c r="OGM23">
        <v>0</v>
      </c>
      <c r="OGN23" t="s">
        <v>867</v>
      </c>
      <c r="OGT23">
        <v>5000</v>
      </c>
      <c r="OGU23">
        <v>0</v>
      </c>
      <c r="OGV23" t="s">
        <v>867</v>
      </c>
      <c r="OHB23">
        <v>5000</v>
      </c>
      <c r="OHC23">
        <v>0</v>
      </c>
      <c r="OHD23" t="s">
        <v>867</v>
      </c>
      <c r="OHJ23">
        <v>5000</v>
      </c>
      <c r="OHK23">
        <v>0</v>
      </c>
      <c r="OHL23" t="s">
        <v>867</v>
      </c>
      <c r="OHR23">
        <v>5000</v>
      </c>
      <c r="OHS23">
        <v>0</v>
      </c>
      <c r="OHT23" t="s">
        <v>867</v>
      </c>
      <c r="OHZ23">
        <v>5000</v>
      </c>
      <c r="OIA23">
        <v>0</v>
      </c>
      <c r="OIB23" t="s">
        <v>867</v>
      </c>
      <c r="OIH23">
        <v>5000</v>
      </c>
      <c r="OII23">
        <v>0</v>
      </c>
      <c r="OIJ23" t="s">
        <v>867</v>
      </c>
      <c r="OIP23">
        <v>5000</v>
      </c>
      <c r="OIQ23">
        <v>0</v>
      </c>
      <c r="OIR23" t="s">
        <v>867</v>
      </c>
      <c r="OIX23">
        <v>5000</v>
      </c>
      <c r="OIY23">
        <v>0</v>
      </c>
      <c r="OIZ23" t="s">
        <v>867</v>
      </c>
      <c r="OJF23">
        <v>5000</v>
      </c>
      <c r="OJG23">
        <v>0</v>
      </c>
      <c r="OJH23" t="s">
        <v>867</v>
      </c>
      <c r="OJN23">
        <v>5000</v>
      </c>
      <c r="OJO23">
        <v>0</v>
      </c>
      <c r="OJP23" t="s">
        <v>867</v>
      </c>
      <c r="OJV23">
        <v>5000</v>
      </c>
      <c r="OJW23">
        <v>0</v>
      </c>
      <c r="OJX23" t="s">
        <v>867</v>
      </c>
      <c r="OKD23">
        <v>5000</v>
      </c>
      <c r="OKE23">
        <v>0</v>
      </c>
      <c r="OKF23" t="s">
        <v>867</v>
      </c>
      <c r="OKL23">
        <v>5000</v>
      </c>
      <c r="OKM23">
        <v>0</v>
      </c>
      <c r="OKN23" t="s">
        <v>867</v>
      </c>
      <c r="OKT23">
        <v>5000</v>
      </c>
      <c r="OKU23">
        <v>0</v>
      </c>
      <c r="OKV23" t="s">
        <v>867</v>
      </c>
      <c r="OLB23">
        <v>5000</v>
      </c>
      <c r="OLC23">
        <v>0</v>
      </c>
      <c r="OLD23" t="s">
        <v>867</v>
      </c>
      <c r="OLJ23">
        <v>5000</v>
      </c>
      <c r="OLK23">
        <v>0</v>
      </c>
      <c r="OLL23" t="s">
        <v>867</v>
      </c>
      <c r="OLR23">
        <v>5000</v>
      </c>
      <c r="OLS23">
        <v>0</v>
      </c>
      <c r="OLT23" t="s">
        <v>867</v>
      </c>
      <c r="OLZ23">
        <v>5000</v>
      </c>
      <c r="OMA23">
        <v>0</v>
      </c>
      <c r="OMB23" t="s">
        <v>867</v>
      </c>
      <c r="OMH23">
        <v>5000</v>
      </c>
      <c r="OMI23">
        <v>0</v>
      </c>
      <c r="OMJ23" t="s">
        <v>867</v>
      </c>
      <c r="OMP23">
        <v>5000</v>
      </c>
      <c r="OMQ23">
        <v>0</v>
      </c>
      <c r="OMR23" t="s">
        <v>867</v>
      </c>
      <c r="OMX23">
        <v>5000</v>
      </c>
      <c r="OMY23">
        <v>0</v>
      </c>
      <c r="OMZ23" t="s">
        <v>867</v>
      </c>
      <c r="ONF23">
        <v>5000</v>
      </c>
      <c r="ONG23">
        <v>0</v>
      </c>
      <c r="ONH23" t="s">
        <v>867</v>
      </c>
      <c r="ONN23">
        <v>5000</v>
      </c>
      <c r="ONO23">
        <v>0</v>
      </c>
      <c r="ONP23" t="s">
        <v>867</v>
      </c>
      <c r="ONV23">
        <v>5000</v>
      </c>
      <c r="ONW23">
        <v>0</v>
      </c>
      <c r="ONX23" t="s">
        <v>867</v>
      </c>
      <c r="OOD23">
        <v>5000</v>
      </c>
      <c r="OOE23">
        <v>0</v>
      </c>
      <c r="OOF23" t="s">
        <v>867</v>
      </c>
      <c r="OOL23">
        <v>5000</v>
      </c>
      <c r="OOM23">
        <v>0</v>
      </c>
      <c r="OON23" t="s">
        <v>867</v>
      </c>
      <c r="OOT23">
        <v>5000</v>
      </c>
      <c r="OOU23">
        <v>0</v>
      </c>
      <c r="OOV23" t="s">
        <v>867</v>
      </c>
      <c r="OPB23">
        <v>5000</v>
      </c>
      <c r="OPC23">
        <v>0</v>
      </c>
      <c r="OPD23" t="s">
        <v>867</v>
      </c>
      <c r="OPJ23">
        <v>5000</v>
      </c>
      <c r="OPK23">
        <v>0</v>
      </c>
      <c r="OPL23" t="s">
        <v>867</v>
      </c>
      <c r="OPR23">
        <v>5000</v>
      </c>
      <c r="OPS23">
        <v>0</v>
      </c>
      <c r="OPT23" t="s">
        <v>867</v>
      </c>
      <c r="OPZ23">
        <v>5000</v>
      </c>
      <c r="OQA23">
        <v>0</v>
      </c>
      <c r="OQB23" t="s">
        <v>867</v>
      </c>
      <c r="OQH23">
        <v>5000</v>
      </c>
      <c r="OQI23">
        <v>0</v>
      </c>
      <c r="OQJ23" t="s">
        <v>867</v>
      </c>
      <c r="OQP23">
        <v>5000</v>
      </c>
      <c r="OQQ23">
        <v>0</v>
      </c>
      <c r="OQR23" t="s">
        <v>867</v>
      </c>
      <c r="OQX23">
        <v>5000</v>
      </c>
      <c r="OQY23">
        <v>0</v>
      </c>
      <c r="OQZ23" t="s">
        <v>867</v>
      </c>
      <c r="ORF23">
        <v>5000</v>
      </c>
      <c r="ORG23">
        <v>0</v>
      </c>
      <c r="ORH23" t="s">
        <v>867</v>
      </c>
      <c r="ORN23">
        <v>5000</v>
      </c>
      <c r="ORO23">
        <v>0</v>
      </c>
      <c r="ORP23" t="s">
        <v>867</v>
      </c>
      <c r="ORV23">
        <v>5000</v>
      </c>
      <c r="ORW23">
        <v>0</v>
      </c>
      <c r="ORX23" t="s">
        <v>867</v>
      </c>
      <c r="OSD23">
        <v>5000</v>
      </c>
      <c r="OSE23">
        <v>0</v>
      </c>
      <c r="OSF23" t="s">
        <v>867</v>
      </c>
      <c r="OSL23">
        <v>5000</v>
      </c>
      <c r="OSM23">
        <v>0</v>
      </c>
      <c r="OSN23" t="s">
        <v>867</v>
      </c>
      <c r="OST23">
        <v>5000</v>
      </c>
      <c r="OSU23">
        <v>0</v>
      </c>
      <c r="OSV23" t="s">
        <v>867</v>
      </c>
      <c r="OTB23">
        <v>5000</v>
      </c>
      <c r="OTC23">
        <v>0</v>
      </c>
      <c r="OTD23" t="s">
        <v>867</v>
      </c>
      <c r="OTJ23">
        <v>5000</v>
      </c>
      <c r="OTK23">
        <v>0</v>
      </c>
      <c r="OTL23" t="s">
        <v>867</v>
      </c>
      <c r="OTR23">
        <v>5000</v>
      </c>
      <c r="OTS23">
        <v>0</v>
      </c>
      <c r="OTT23" t="s">
        <v>867</v>
      </c>
      <c r="OTZ23">
        <v>5000</v>
      </c>
      <c r="OUA23">
        <v>0</v>
      </c>
      <c r="OUB23" t="s">
        <v>867</v>
      </c>
      <c r="OUH23">
        <v>5000</v>
      </c>
      <c r="OUI23">
        <v>0</v>
      </c>
      <c r="OUJ23" t="s">
        <v>867</v>
      </c>
      <c r="OUP23">
        <v>5000</v>
      </c>
      <c r="OUQ23">
        <v>0</v>
      </c>
      <c r="OUR23" t="s">
        <v>867</v>
      </c>
      <c r="OUX23">
        <v>5000</v>
      </c>
      <c r="OUY23">
        <v>0</v>
      </c>
      <c r="OUZ23" t="s">
        <v>867</v>
      </c>
      <c r="OVF23">
        <v>5000</v>
      </c>
      <c r="OVG23">
        <v>0</v>
      </c>
      <c r="OVH23" t="s">
        <v>867</v>
      </c>
      <c r="OVN23">
        <v>5000</v>
      </c>
      <c r="OVO23">
        <v>0</v>
      </c>
      <c r="OVP23" t="s">
        <v>867</v>
      </c>
      <c r="OVV23">
        <v>5000</v>
      </c>
      <c r="OVW23">
        <v>0</v>
      </c>
      <c r="OVX23" t="s">
        <v>867</v>
      </c>
      <c r="OWD23">
        <v>5000</v>
      </c>
      <c r="OWE23">
        <v>0</v>
      </c>
      <c r="OWF23" t="s">
        <v>867</v>
      </c>
      <c r="OWL23">
        <v>5000</v>
      </c>
      <c r="OWM23">
        <v>0</v>
      </c>
      <c r="OWN23" t="s">
        <v>867</v>
      </c>
      <c r="OWT23">
        <v>5000</v>
      </c>
      <c r="OWU23">
        <v>0</v>
      </c>
      <c r="OWV23" t="s">
        <v>867</v>
      </c>
      <c r="OXB23">
        <v>5000</v>
      </c>
      <c r="OXC23">
        <v>0</v>
      </c>
      <c r="OXD23" t="s">
        <v>867</v>
      </c>
      <c r="OXJ23">
        <v>5000</v>
      </c>
      <c r="OXK23">
        <v>0</v>
      </c>
      <c r="OXL23" t="s">
        <v>867</v>
      </c>
      <c r="OXR23">
        <v>5000</v>
      </c>
      <c r="OXS23">
        <v>0</v>
      </c>
      <c r="OXT23" t="s">
        <v>867</v>
      </c>
      <c r="OXZ23">
        <v>5000</v>
      </c>
      <c r="OYA23">
        <v>0</v>
      </c>
      <c r="OYB23" t="s">
        <v>867</v>
      </c>
      <c r="OYH23">
        <v>5000</v>
      </c>
      <c r="OYI23">
        <v>0</v>
      </c>
      <c r="OYJ23" t="s">
        <v>867</v>
      </c>
      <c r="OYP23">
        <v>5000</v>
      </c>
      <c r="OYQ23">
        <v>0</v>
      </c>
      <c r="OYR23" t="s">
        <v>867</v>
      </c>
      <c r="OYX23">
        <v>5000</v>
      </c>
      <c r="OYY23">
        <v>0</v>
      </c>
      <c r="OYZ23" t="s">
        <v>867</v>
      </c>
      <c r="OZF23">
        <v>5000</v>
      </c>
      <c r="OZG23">
        <v>0</v>
      </c>
      <c r="OZH23" t="s">
        <v>867</v>
      </c>
      <c r="OZN23">
        <v>5000</v>
      </c>
      <c r="OZO23">
        <v>0</v>
      </c>
      <c r="OZP23" t="s">
        <v>867</v>
      </c>
      <c r="OZV23">
        <v>5000</v>
      </c>
      <c r="OZW23">
        <v>0</v>
      </c>
      <c r="OZX23" t="s">
        <v>867</v>
      </c>
      <c r="PAD23">
        <v>5000</v>
      </c>
      <c r="PAE23">
        <v>0</v>
      </c>
      <c r="PAF23" t="s">
        <v>867</v>
      </c>
      <c r="PAL23">
        <v>5000</v>
      </c>
      <c r="PAM23">
        <v>0</v>
      </c>
      <c r="PAN23" t="s">
        <v>867</v>
      </c>
      <c r="PAT23">
        <v>5000</v>
      </c>
      <c r="PAU23">
        <v>0</v>
      </c>
      <c r="PAV23" t="s">
        <v>867</v>
      </c>
      <c r="PBB23">
        <v>5000</v>
      </c>
      <c r="PBC23">
        <v>0</v>
      </c>
      <c r="PBD23" t="s">
        <v>867</v>
      </c>
      <c r="PBJ23">
        <v>5000</v>
      </c>
      <c r="PBK23">
        <v>0</v>
      </c>
      <c r="PBL23" t="s">
        <v>867</v>
      </c>
      <c r="PBR23">
        <v>5000</v>
      </c>
      <c r="PBS23">
        <v>0</v>
      </c>
      <c r="PBT23" t="s">
        <v>867</v>
      </c>
      <c r="PBZ23">
        <v>5000</v>
      </c>
      <c r="PCA23">
        <v>0</v>
      </c>
      <c r="PCB23" t="s">
        <v>867</v>
      </c>
      <c r="PCH23">
        <v>5000</v>
      </c>
      <c r="PCI23">
        <v>0</v>
      </c>
      <c r="PCJ23" t="s">
        <v>867</v>
      </c>
      <c r="PCP23">
        <v>5000</v>
      </c>
      <c r="PCQ23">
        <v>0</v>
      </c>
      <c r="PCR23" t="s">
        <v>867</v>
      </c>
      <c r="PCX23">
        <v>5000</v>
      </c>
      <c r="PCY23">
        <v>0</v>
      </c>
      <c r="PCZ23" t="s">
        <v>867</v>
      </c>
      <c r="PDF23">
        <v>5000</v>
      </c>
      <c r="PDG23">
        <v>0</v>
      </c>
      <c r="PDH23" t="s">
        <v>867</v>
      </c>
      <c r="PDN23">
        <v>5000</v>
      </c>
      <c r="PDO23">
        <v>0</v>
      </c>
      <c r="PDP23" t="s">
        <v>867</v>
      </c>
      <c r="PDV23">
        <v>5000</v>
      </c>
      <c r="PDW23">
        <v>0</v>
      </c>
      <c r="PDX23" t="s">
        <v>867</v>
      </c>
      <c r="PED23">
        <v>5000</v>
      </c>
      <c r="PEE23">
        <v>0</v>
      </c>
      <c r="PEF23" t="s">
        <v>867</v>
      </c>
      <c r="PEL23">
        <v>5000</v>
      </c>
      <c r="PEM23">
        <v>0</v>
      </c>
      <c r="PEN23" t="s">
        <v>867</v>
      </c>
      <c r="PET23">
        <v>5000</v>
      </c>
      <c r="PEU23">
        <v>0</v>
      </c>
      <c r="PEV23" t="s">
        <v>867</v>
      </c>
      <c r="PFB23">
        <v>5000</v>
      </c>
      <c r="PFC23">
        <v>0</v>
      </c>
      <c r="PFD23" t="s">
        <v>867</v>
      </c>
      <c r="PFJ23">
        <v>5000</v>
      </c>
      <c r="PFK23">
        <v>0</v>
      </c>
      <c r="PFL23" t="s">
        <v>867</v>
      </c>
      <c r="PFR23">
        <v>5000</v>
      </c>
      <c r="PFS23">
        <v>0</v>
      </c>
      <c r="PFT23" t="s">
        <v>867</v>
      </c>
      <c r="PFZ23">
        <v>5000</v>
      </c>
      <c r="PGA23">
        <v>0</v>
      </c>
      <c r="PGB23" t="s">
        <v>867</v>
      </c>
      <c r="PGH23">
        <v>5000</v>
      </c>
      <c r="PGI23">
        <v>0</v>
      </c>
      <c r="PGJ23" t="s">
        <v>867</v>
      </c>
      <c r="PGP23">
        <v>5000</v>
      </c>
      <c r="PGQ23">
        <v>0</v>
      </c>
      <c r="PGR23" t="s">
        <v>867</v>
      </c>
      <c r="PGX23">
        <v>5000</v>
      </c>
      <c r="PGY23">
        <v>0</v>
      </c>
      <c r="PGZ23" t="s">
        <v>867</v>
      </c>
      <c r="PHF23">
        <v>5000</v>
      </c>
      <c r="PHG23">
        <v>0</v>
      </c>
      <c r="PHH23" t="s">
        <v>867</v>
      </c>
      <c r="PHN23">
        <v>5000</v>
      </c>
      <c r="PHO23">
        <v>0</v>
      </c>
      <c r="PHP23" t="s">
        <v>867</v>
      </c>
      <c r="PHV23">
        <v>5000</v>
      </c>
      <c r="PHW23">
        <v>0</v>
      </c>
      <c r="PHX23" t="s">
        <v>867</v>
      </c>
      <c r="PID23">
        <v>5000</v>
      </c>
      <c r="PIE23">
        <v>0</v>
      </c>
      <c r="PIF23" t="s">
        <v>867</v>
      </c>
      <c r="PIL23">
        <v>5000</v>
      </c>
      <c r="PIM23">
        <v>0</v>
      </c>
      <c r="PIN23" t="s">
        <v>867</v>
      </c>
      <c r="PIT23">
        <v>5000</v>
      </c>
      <c r="PIU23">
        <v>0</v>
      </c>
      <c r="PIV23" t="s">
        <v>867</v>
      </c>
      <c r="PJB23">
        <v>5000</v>
      </c>
      <c r="PJC23">
        <v>0</v>
      </c>
      <c r="PJD23" t="s">
        <v>867</v>
      </c>
      <c r="PJJ23">
        <v>5000</v>
      </c>
      <c r="PJK23">
        <v>0</v>
      </c>
      <c r="PJL23" t="s">
        <v>867</v>
      </c>
      <c r="PJR23">
        <v>5000</v>
      </c>
      <c r="PJS23">
        <v>0</v>
      </c>
      <c r="PJT23" t="s">
        <v>867</v>
      </c>
      <c r="PJZ23">
        <v>5000</v>
      </c>
      <c r="PKA23">
        <v>0</v>
      </c>
      <c r="PKB23" t="s">
        <v>867</v>
      </c>
      <c r="PKH23">
        <v>5000</v>
      </c>
      <c r="PKI23">
        <v>0</v>
      </c>
      <c r="PKJ23" t="s">
        <v>867</v>
      </c>
      <c r="PKP23">
        <v>5000</v>
      </c>
      <c r="PKQ23">
        <v>0</v>
      </c>
      <c r="PKR23" t="s">
        <v>867</v>
      </c>
      <c r="PKX23">
        <v>5000</v>
      </c>
      <c r="PKY23">
        <v>0</v>
      </c>
      <c r="PKZ23" t="s">
        <v>867</v>
      </c>
      <c r="PLF23">
        <v>5000</v>
      </c>
      <c r="PLG23">
        <v>0</v>
      </c>
      <c r="PLH23" t="s">
        <v>867</v>
      </c>
      <c r="PLN23">
        <v>5000</v>
      </c>
      <c r="PLO23">
        <v>0</v>
      </c>
      <c r="PLP23" t="s">
        <v>867</v>
      </c>
      <c r="PLV23">
        <v>5000</v>
      </c>
      <c r="PLW23">
        <v>0</v>
      </c>
      <c r="PLX23" t="s">
        <v>867</v>
      </c>
      <c r="PMD23">
        <v>5000</v>
      </c>
      <c r="PME23">
        <v>0</v>
      </c>
      <c r="PMF23" t="s">
        <v>867</v>
      </c>
      <c r="PML23">
        <v>5000</v>
      </c>
      <c r="PMM23">
        <v>0</v>
      </c>
      <c r="PMN23" t="s">
        <v>867</v>
      </c>
      <c r="PMT23">
        <v>5000</v>
      </c>
      <c r="PMU23">
        <v>0</v>
      </c>
      <c r="PMV23" t="s">
        <v>867</v>
      </c>
      <c r="PNB23">
        <v>5000</v>
      </c>
      <c r="PNC23">
        <v>0</v>
      </c>
      <c r="PND23" t="s">
        <v>867</v>
      </c>
      <c r="PNJ23">
        <v>5000</v>
      </c>
      <c r="PNK23">
        <v>0</v>
      </c>
      <c r="PNL23" t="s">
        <v>867</v>
      </c>
      <c r="PNR23">
        <v>5000</v>
      </c>
      <c r="PNS23">
        <v>0</v>
      </c>
      <c r="PNT23" t="s">
        <v>867</v>
      </c>
      <c r="PNZ23">
        <v>5000</v>
      </c>
      <c r="POA23">
        <v>0</v>
      </c>
      <c r="POB23" t="s">
        <v>867</v>
      </c>
      <c r="POH23">
        <v>5000</v>
      </c>
      <c r="POI23">
        <v>0</v>
      </c>
      <c r="POJ23" t="s">
        <v>867</v>
      </c>
      <c r="POP23">
        <v>5000</v>
      </c>
      <c r="POQ23">
        <v>0</v>
      </c>
      <c r="POR23" t="s">
        <v>867</v>
      </c>
      <c r="POX23">
        <v>5000</v>
      </c>
      <c r="POY23">
        <v>0</v>
      </c>
      <c r="POZ23" t="s">
        <v>867</v>
      </c>
      <c r="PPF23">
        <v>5000</v>
      </c>
      <c r="PPG23">
        <v>0</v>
      </c>
      <c r="PPH23" t="s">
        <v>867</v>
      </c>
      <c r="PPN23">
        <v>5000</v>
      </c>
      <c r="PPO23">
        <v>0</v>
      </c>
      <c r="PPP23" t="s">
        <v>867</v>
      </c>
      <c r="PPV23">
        <v>5000</v>
      </c>
      <c r="PPW23">
        <v>0</v>
      </c>
      <c r="PPX23" t="s">
        <v>867</v>
      </c>
      <c r="PQD23">
        <v>5000</v>
      </c>
      <c r="PQE23">
        <v>0</v>
      </c>
      <c r="PQF23" t="s">
        <v>867</v>
      </c>
      <c r="PQL23">
        <v>5000</v>
      </c>
      <c r="PQM23">
        <v>0</v>
      </c>
      <c r="PQN23" t="s">
        <v>867</v>
      </c>
      <c r="PQT23">
        <v>5000</v>
      </c>
      <c r="PQU23">
        <v>0</v>
      </c>
      <c r="PQV23" t="s">
        <v>867</v>
      </c>
      <c r="PRB23">
        <v>5000</v>
      </c>
      <c r="PRC23">
        <v>0</v>
      </c>
      <c r="PRD23" t="s">
        <v>867</v>
      </c>
      <c r="PRJ23">
        <v>5000</v>
      </c>
      <c r="PRK23">
        <v>0</v>
      </c>
      <c r="PRL23" t="s">
        <v>867</v>
      </c>
      <c r="PRR23">
        <v>5000</v>
      </c>
      <c r="PRS23">
        <v>0</v>
      </c>
      <c r="PRT23" t="s">
        <v>867</v>
      </c>
      <c r="PRZ23">
        <v>5000</v>
      </c>
      <c r="PSA23">
        <v>0</v>
      </c>
      <c r="PSB23" t="s">
        <v>867</v>
      </c>
      <c r="PSH23">
        <v>5000</v>
      </c>
      <c r="PSI23">
        <v>0</v>
      </c>
      <c r="PSJ23" t="s">
        <v>867</v>
      </c>
      <c r="PSP23">
        <v>5000</v>
      </c>
      <c r="PSQ23">
        <v>0</v>
      </c>
      <c r="PSR23" t="s">
        <v>867</v>
      </c>
      <c r="PSX23">
        <v>5000</v>
      </c>
      <c r="PSY23">
        <v>0</v>
      </c>
      <c r="PSZ23" t="s">
        <v>867</v>
      </c>
      <c r="PTF23">
        <v>5000</v>
      </c>
      <c r="PTG23">
        <v>0</v>
      </c>
      <c r="PTH23" t="s">
        <v>867</v>
      </c>
      <c r="PTN23">
        <v>5000</v>
      </c>
      <c r="PTO23">
        <v>0</v>
      </c>
      <c r="PTP23" t="s">
        <v>867</v>
      </c>
      <c r="PTV23">
        <v>5000</v>
      </c>
      <c r="PTW23">
        <v>0</v>
      </c>
      <c r="PTX23" t="s">
        <v>867</v>
      </c>
      <c r="PUD23">
        <v>5000</v>
      </c>
      <c r="PUE23">
        <v>0</v>
      </c>
      <c r="PUF23" t="s">
        <v>867</v>
      </c>
      <c r="PUL23">
        <v>5000</v>
      </c>
      <c r="PUM23">
        <v>0</v>
      </c>
      <c r="PUN23" t="s">
        <v>867</v>
      </c>
      <c r="PUT23">
        <v>5000</v>
      </c>
      <c r="PUU23">
        <v>0</v>
      </c>
      <c r="PUV23" t="s">
        <v>867</v>
      </c>
      <c r="PVB23">
        <v>5000</v>
      </c>
      <c r="PVC23">
        <v>0</v>
      </c>
      <c r="PVD23" t="s">
        <v>867</v>
      </c>
      <c r="PVJ23">
        <v>5000</v>
      </c>
      <c r="PVK23">
        <v>0</v>
      </c>
      <c r="PVL23" t="s">
        <v>867</v>
      </c>
      <c r="PVR23">
        <v>5000</v>
      </c>
      <c r="PVS23">
        <v>0</v>
      </c>
      <c r="PVT23" t="s">
        <v>867</v>
      </c>
      <c r="PVZ23">
        <v>5000</v>
      </c>
      <c r="PWA23">
        <v>0</v>
      </c>
      <c r="PWB23" t="s">
        <v>867</v>
      </c>
      <c r="PWH23">
        <v>5000</v>
      </c>
      <c r="PWI23">
        <v>0</v>
      </c>
      <c r="PWJ23" t="s">
        <v>867</v>
      </c>
      <c r="PWP23">
        <v>5000</v>
      </c>
      <c r="PWQ23">
        <v>0</v>
      </c>
      <c r="PWR23" t="s">
        <v>867</v>
      </c>
      <c r="PWX23">
        <v>5000</v>
      </c>
      <c r="PWY23">
        <v>0</v>
      </c>
      <c r="PWZ23" t="s">
        <v>867</v>
      </c>
      <c r="PXF23">
        <v>5000</v>
      </c>
      <c r="PXG23">
        <v>0</v>
      </c>
      <c r="PXH23" t="s">
        <v>867</v>
      </c>
      <c r="PXN23">
        <v>5000</v>
      </c>
      <c r="PXO23">
        <v>0</v>
      </c>
      <c r="PXP23" t="s">
        <v>867</v>
      </c>
      <c r="PXV23">
        <v>5000</v>
      </c>
      <c r="PXW23">
        <v>0</v>
      </c>
      <c r="PXX23" t="s">
        <v>867</v>
      </c>
      <c r="PYD23">
        <v>5000</v>
      </c>
      <c r="PYE23">
        <v>0</v>
      </c>
      <c r="PYF23" t="s">
        <v>867</v>
      </c>
      <c r="PYL23">
        <v>5000</v>
      </c>
      <c r="PYM23">
        <v>0</v>
      </c>
      <c r="PYN23" t="s">
        <v>867</v>
      </c>
      <c r="PYT23">
        <v>5000</v>
      </c>
      <c r="PYU23">
        <v>0</v>
      </c>
      <c r="PYV23" t="s">
        <v>867</v>
      </c>
      <c r="PZB23">
        <v>5000</v>
      </c>
      <c r="PZC23">
        <v>0</v>
      </c>
      <c r="PZD23" t="s">
        <v>867</v>
      </c>
      <c r="PZJ23">
        <v>5000</v>
      </c>
      <c r="PZK23">
        <v>0</v>
      </c>
      <c r="PZL23" t="s">
        <v>867</v>
      </c>
      <c r="PZR23">
        <v>5000</v>
      </c>
      <c r="PZS23">
        <v>0</v>
      </c>
      <c r="PZT23" t="s">
        <v>867</v>
      </c>
      <c r="PZZ23">
        <v>5000</v>
      </c>
      <c r="QAA23">
        <v>0</v>
      </c>
      <c r="QAB23" t="s">
        <v>867</v>
      </c>
      <c r="QAH23">
        <v>5000</v>
      </c>
      <c r="QAI23">
        <v>0</v>
      </c>
      <c r="QAJ23" t="s">
        <v>867</v>
      </c>
      <c r="QAP23">
        <v>5000</v>
      </c>
      <c r="QAQ23">
        <v>0</v>
      </c>
      <c r="QAR23" t="s">
        <v>867</v>
      </c>
      <c r="QAX23">
        <v>5000</v>
      </c>
      <c r="QAY23">
        <v>0</v>
      </c>
      <c r="QAZ23" t="s">
        <v>867</v>
      </c>
      <c r="QBF23">
        <v>5000</v>
      </c>
      <c r="QBG23">
        <v>0</v>
      </c>
      <c r="QBH23" t="s">
        <v>867</v>
      </c>
      <c r="QBN23">
        <v>5000</v>
      </c>
      <c r="QBO23">
        <v>0</v>
      </c>
      <c r="QBP23" t="s">
        <v>867</v>
      </c>
      <c r="QBV23">
        <v>5000</v>
      </c>
      <c r="QBW23">
        <v>0</v>
      </c>
      <c r="QBX23" t="s">
        <v>867</v>
      </c>
      <c r="QCD23">
        <v>5000</v>
      </c>
      <c r="QCE23">
        <v>0</v>
      </c>
      <c r="QCF23" t="s">
        <v>867</v>
      </c>
      <c r="QCL23">
        <v>5000</v>
      </c>
      <c r="QCM23">
        <v>0</v>
      </c>
      <c r="QCN23" t="s">
        <v>867</v>
      </c>
      <c r="QCT23">
        <v>5000</v>
      </c>
      <c r="QCU23">
        <v>0</v>
      </c>
      <c r="QCV23" t="s">
        <v>867</v>
      </c>
      <c r="QDB23">
        <v>5000</v>
      </c>
      <c r="QDC23">
        <v>0</v>
      </c>
      <c r="QDD23" t="s">
        <v>867</v>
      </c>
      <c r="QDJ23">
        <v>5000</v>
      </c>
      <c r="QDK23">
        <v>0</v>
      </c>
      <c r="QDL23" t="s">
        <v>867</v>
      </c>
      <c r="QDR23">
        <v>5000</v>
      </c>
      <c r="QDS23">
        <v>0</v>
      </c>
      <c r="QDT23" t="s">
        <v>867</v>
      </c>
      <c r="QDZ23">
        <v>5000</v>
      </c>
      <c r="QEA23">
        <v>0</v>
      </c>
      <c r="QEB23" t="s">
        <v>867</v>
      </c>
      <c r="QEH23">
        <v>5000</v>
      </c>
      <c r="QEI23">
        <v>0</v>
      </c>
      <c r="QEJ23" t="s">
        <v>867</v>
      </c>
      <c r="QEP23">
        <v>5000</v>
      </c>
      <c r="QEQ23">
        <v>0</v>
      </c>
      <c r="QER23" t="s">
        <v>867</v>
      </c>
      <c r="QEX23">
        <v>5000</v>
      </c>
      <c r="QEY23">
        <v>0</v>
      </c>
      <c r="QEZ23" t="s">
        <v>867</v>
      </c>
      <c r="QFF23">
        <v>5000</v>
      </c>
      <c r="QFG23">
        <v>0</v>
      </c>
      <c r="QFH23" t="s">
        <v>867</v>
      </c>
      <c r="QFN23">
        <v>5000</v>
      </c>
      <c r="QFO23">
        <v>0</v>
      </c>
      <c r="QFP23" t="s">
        <v>867</v>
      </c>
      <c r="QFV23">
        <v>5000</v>
      </c>
      <c r="QFW23">
        <v>0</v>
      </c>
      <c r="QFX23" t="s">
        <v>867</v>
      </c>
      <c r="QGD23">
        <v>5000</v>
      </c>
      <c r="QGE23">
        <v>0</v>
      </c>
      <c r="QGF23" t="s">
        <v>867</v>
      </c>
      <c r="QGL23">
        <v>5000</v>
      </c>
      <c r="QGM23">
        <v>0</v>
      </c>
      <c r="QGN23" t="s">
        <v>867</v>
      </c>
      <c r="QGT23">
        <v>5000</v>
      </c>
      <c r="QGU23">
        <v>0</v>
      </c>
      <c r="QGV23" t="s">
        <v>867</v>
      </c>
      <c r="QHB23">
        <v>5000</v>
      </c>
      <c r="QHC23">
        <v>0</v>
      </c>
      <c r="QHD23" t="s">
        <v>867</v>
      </c>
      <c r="QHJ23">
        <v>5000</v>
      </c>
      <c r="QHK23">
        <v>0</v>
      </c>
      <c r="QHL23" t="s">
        <v>867</v>
      </c>
      <c r="QHR23">
        <v>5000</v>
      </c>
      <c r="QHS23">
        <v>0</v>
      </c>
      <c r="QHT23" t="s">
        <v>867</v>
      </c>
      <c r="QHZ23">
        <v>5000</v>
      </c>
      <c r="QIA23">
        <v>0</v>
      </c>
      <c r="QIB23" t="s">
        <v>867</v>
      </c>
      <c r="QIH23">
        <v>5000</v>
      </c>
      <c r="QII23">
        <v>0</v>
      </c>
      <c r="QIJ23" t="s">
        <v>867</v>
      </c>
      <c r="QIP23">
        <v>5000</v>
      </c>
      <c r="QIQ23">
        <v>0</v>
      </c>
      <c r="QIR23" t="s">
        <v>867</v>
      </c>
      <c r="QIX23">
        <v>5000</v>
      </c>
      <c r="QIY23">
        <v>0</v>
      </c>
      <c r="QIZ23" t="s">
        <v>867</v>
      </c>
      <c r="QJF23">
        <v>5000</v>
      </c>
      <c r="QJG23">
        <v>0</v>
      </c>
      <c r="QJH23" t="s">
        <v>867</v>
      </c>
      <c r="QJN23">
        <v>5000</v>
      </c>
      <c r="QJO23">
        <v>0</v>
      </c>
      <c r="QJP23" t="s">
        <v>867</v>
      </c>
      <c r="QJV23">
        <v>5000</v>
      </c>
      <c r="QJW23">
        <v>0</v>
      </c>
      <c r="QJX23" t="s">
        <v>867</v>
      </c>
      <c r="QKD23">
        <v>5000</v>
      </c>
      <c r="QKE23">
        <v>0</v>
      </c>
      <c r="QKF23" t="s">
        <v>867</v>
      </c>
      <c r="QKL23">
        <v>5000</v>
      </c>
      <c r="QKM23">
        <v>0</v>
      </c>
      <c r="QKN23" t="s">
        <v>867</v>
      </c>
      <c r="QKT23">
        <v>5000</v>
      </c>
      <c r="QKU23">
        <v>0</v>
      </c>
      <c r="QKV23" t="s">
        <v>867</v>
      </c>
      <c r="QLB23">
        <v>5000</v>
      </c>
      <c r="QLC23">
        <v>0</v>
      </c>
      <c r="QLD23" t="s">
        <v>867</v>
      </c>
      <c r="QLJ23">
        <v>5000</v>
      </c>
      <c r="QLK23">
        <v>0</v>
      </c>
      <c r="QLL23" t="s">
        <v>867</v>
      </c>
      <c r="QLR23">
        <v>5000</v>
      </c>
      <c r="QLS23">
        <v>0</v>
      </c>
      <c r="QLT23" t="s">
        <v>867</v>
      </c>
      <c r="QLZ23">
        <v>5000</v>
      </c>
      <c r="QMA23">
        <v>0</v>
      </c>
      <c r="QMB23" t="s">
        <v>867</v>
      </c>
      <c r="QMH23">
        <v>5000</v>
      </c>
      <c r="QMI23">
        <v>0</v>
      </c>
      <c r="QMJ23" t="s">
        <v>867</v>
      </c>
      <c r="QMP23">
        <v>5000</v>
      </c>
      <c r="QMQ23">
        <v>0</v>
      </c>
      <c r="QMR23" t="s">
        <v>867</v>
      </c>
      <c r="QMX23">
        <v>5000</v>
      </c>
      <c r="QMY23">
        <v>0</v>
      </c>
      <c r="QMZ23" t="s">
        <v>867</v>
      </c>
      <c r="QNF23">
        <v>5000</v>
      </c>
      <c r="QNG23">
        <v>0</v>
      </c>
      <c r="QNH23" t="s">
        <v>867</v>
      </c>
      <c r="QNN23">
        <v>5000</v>
      </c>
      <c r="QNO23">
        <v>0</v>
      </c>
      <c r="QNP23" t="s">
        <v>867</v>
      </c>
      <c r="QNV23">
        <v>5000</v>
      </c>
      <c r="QNW23">
        <v>0</v>
      </c>
      <c r="QNX23" t="s">
        <v>867</v>
      </c>
      <c r="QOD23">
        <v>5000</v>
      </c>
      <c r="QOE23">
        <v>0</v>
      </c>
      <c r="QOF23" t="s">
        <v>867</v>
      </c>
      <c r="QOL23">
        <v>5000</v>
      </c>
      <c r="QOM23">
        <v>0</v>
      </c>
      <c r="QON23" t="s">
        <v>867</v>
      </c>
      <c r="QOT23">
        <v>5000</v>
      </c>
      <c r="QOU23">
        <v>0</v>
      </c>
      <c r="QOV23" t="s">
        <v>867</v>
      </c>
      <c r="QPB23">
        <v>5000</v>
      </c>
      <c r="QPC23">
        <v>0</v>
      </c>
      <c r="QPD23" t="s">
        <v>867</v>
      </c>
      <c r="QPJ23">
        <v>5000</v>
      </c>
      <c r="QPK23">
        <v>0</v>
      </c>
      <c r="QPL23" t="s">
        <v>867</v>
      </c>
      <c r="QPR23">
        <v>5000</v>
      </c>
      <c r="QPS23">
        <v>0</v>
      </c>
      <c r="QPT23" t="s">
        <v>867</v>
      </c>
      <c r="QPZ23">
        <v>5000</v>
      </c>
      <c r="QQA23">
        <v>0</v>
      </c>
      <c r="QQB23" t="s">
        <v>867</v>
      </c>
      <c r="QQH23">
        <v>5000</v>
      </c>
      <c r="QQI23">
        <v>0</v>
      </c>
      <c r="QQJ23" t="s">
        <v>867</v>
      </c>
      <c r="QQP23">
        <v>5000</v>
      </c>
      <c r="QQQ23">
        <v>0</v>
      </c>
      <c r="QQR23" t="s">
        <v>867</v>
      </c>
      <c r="QQX23">
        <v>5000</v>
      </c>
      <c r="QQY23">
        <v>0</v>
      </c>
      <c r="QQZ23" t="s">
        <v>867</v>
      </c>
      <c r="QRF23">
        <v>5000</v>
      </c>
      <c r="QRG23">
        <v>0</v>
      </c>
      <c r="QRH23" t="s">
        <v>867</v>
      </c>
      <c r="QRN23">
        <v>5000</v>
      </c>
      <c r="QRO23">
        <v>0</v>
      </c>
      <c r="QRP23" t="s">
        <v>867</v>
      </c>
      <c r="QRV23">
        <v>5000</v>
      </c>
      <c r="QRW23">
        <v>0</v>
      </c>
      <c r="QRX23" t="s">
        <v>867</v>
      </c>
      <c r="QSD23">
        <v>5000</v>
      </c>
      <c r="QSE23">
        <v>0</v>
      </c>
      <c r="QSF23" t="s">
        <v>867</v>
      </c>
      <c r="QSL23">
        <v>5000</v>
      </c>
      <c r="QSM23">
        <v>0</v>
      </c>
      <c r="QSN23" t="s">
        <v>867</v>
      </c>
      <c r="QST23">
        <v>5000</v>
      </c>
      <c r="QSU23">
        <v>0</v>
      </c>
      <c r="QSV23" t="s">
        <v>867</v>
      </c>
      <c r="QTB23">
        <v>5000</v>
      </c>
      <c r="QTC23">
        <v>0</v>
      </c>
      <c r="QTD23" t="s">
        <v>867</v>
      </c>
      <c r="QTJ23">
        <v>5000</v>
      </c>
      <c r="QTK23">
        <v>0</v>
      </c>
      <c r="QTL23" t="s">
        <v>867</v>
      </c>
      <c r="QTR23">
        <v>5000</v>
      </c>
      <c r="QTS23">
        <v>0</v>
      </c>
      <c r="QTT23" t="s">
        <v>867</v>
      </c>
      <c r="QTZ23">
        <v>5000</v>
      </c>
      <c r="QUA23">
        <v>0</v>
      </c>
      <c r="QUB23" t="s">
        <v>867</v>
      </c>
      <c r="QUH23">
        <v>5000</v>
      </c>
      <c r="QUI23">
        <v>0</v>
      </c>
      <c r="QUJ23" t="s">
        <v>867</v>
      </c>
      <c r="QUP23">
        <v>5000</v>
      </c>
      <c r="QUQ23">
        <v>0</v>
      </c>
      <c r="QUR23" t="s">
        <v>867</v>
      </c>
      <c r="QUX23">
        <v>5000</v>
      </c>
      <c r="QUY23">
        <v>0</v>
      </c>
      <c r="QUZ23" t="s">
        <v>867</v>
      </c>
      <c r="QVF23">
        <v>5000</v>
      </c>
      <c r="QVG23">
        <v>0</v>
      </c>
      <c r="QVH23" t="s">
        <v>867</v>
      </c>
      <c r="QVN23">
        <v>5000</v>
      </c>
      <c r="QVO23">
        <v>0</v>
      </c>
      <c r="QVP23" t="s">
        <v>867</v>
      </c>
      <c r="QVV23">
        <v>5000</v>
      </c>
      <c r="QVW23">
        <v>0</v>
      </c>
      <c r="QVX23" t="s">
        <v>867</v>
      </c>
      <c r="QWD23">
        <v>5000</v>
      </c>
      <c r="QWE23">
        <v>0</v>
      </c>
      <c r="QWF23" t="s">
        <v>867</v>
      </c>
      <c r="QWL23">
        <v>5000</v>
      </c>
      <c r="QWM23">
        <v>0</v>
      </c>
      <c r="QWN23" t="s">
        <v>867</v>
      </c>
      <c r="QWT23">
        <v>5000</v>
      </c>
      <c r="QWU23">
        <v>0</v>
      </c>
      <c r="QWV23" t="s">
        <v>867</v>
      </c>
      <c r="QXB23">
        <v>5000</v>
      </c>
      <c r="QXC23">
        <v>0</v>
      </c>
      <c r="QXD23" t="s">
        <v>867</v>
      </c>
      <c r="QXJ23">
        <v>5000</v>
      </c>
      <c r="QXK23">
        <v>0</v>
      </c>
      <c r="QXL23" t="s">
        <v>867</v>
      </c>
      <c r="QXR23">
        <v>5000</v>
      </c>
      <c r="QXS23">
        <v>0</v>
      </c>
      <c r="QXT23" t="s">
        <v>867</v>
      </c>
      <c r="QXZ23">
        <v>5000</v>
      </c>
      <c r="QYA23">
        <v>0</v>
      </c>
      <c r="QYB23" t="s">
        <v>867</v>
      </c>
      <c r="QYH23">
        <v>5000</v>
      </c>
      <c r="QYI23">
        <v>0</v>
      </c>
      <c r="QYJ23" t="s">
        <v>867</v>
      </c>
      <c r="QYP23">
        <v>5000</v>
      </c>
      <c r="QYQ23">
        <v>0</v>
      </c>
      <c r="QYR23" t="s">
        <v>867</v>
      </c>
      <c r="QYX23">
        <v>5000</v>
      </c>
      <c r="QYY23">
        <v>0</v>
      </c>
      <c r="QYZ23" t="s">
        <v>867</v>
      </c>
      <c r="QZF23">
        <v>5000</v>
      </c>
      <c r="QZG23">
        <v>0</v>
      </c>
      <c r="QZH23" t="s">
        <v>867</v>
      </c>
      <c r="QZN23">
        <v>5000</v>
      </c>
      <c r="QZO23">
        <v>0</v>
      </c>
      <c r="QZP23" t="s">
        <v>867</v>
      </c>
      <c r="QZV23">
        <v>5000</v>
      </c>
      <c r="QZW23">
        <v>0</v>
      </c>
      <c r="QZX23" t="s">
        <v>867</v>
      </c>
      <c r="RAD23">
        <v>5000</v>
      </c>
      <c r="RAE23">
        <v>0</v>
      </c>
      <c r="RAF23" t="s">
        <v>867</v>
      </c>
      <c r="RAL23">
        <v>5000</v>
      </c>
      <c r="RAM23">
        <v>0</v>
      </c>
      <c r="RAN23" t="s">
        <v>867</v>
      </c>
      <c r="RAT23">
        <v>5000</v>
      </c>
      <c r="RAU23">
        <v>0</v>
      </c>
      <c r="RAV23" t="s">
        <v>867</v>
      </c>
      <c r="RBB23">
        <v>5000</v>
      </c>
      <c r="RBC23">
        <v>0</v>
      </c>
      <c r="RBD23" t="s">
        <v>867</v>
      </c>
      <c r="RBJ23">
        <v>5000</v>
      </c>
      <c r="RBK23">
        <v>0</v>
      </c>
      <c r="RBL23" t="s">
        <v>867</v>
      </c>
      <c r="RBR23">
        <v>5000</v>
      </c>
      <c r="RBS23">
        <v>0</v>
      </c>
      <c r="RBT23" t="s">
        <v>867</v>
      </c>
      <c r="RBZ23">
        <v>5000</v>
      </c>
      <c r="RCA23">
        <v>0</v>
      </c>
      <c r="RCB23" t="s">
        <v>867</v>
      </c>
      <c r="RCH23">
        <v>5000</v>
      </c>
      <c r="RCI23">
        <v>0</v>
      </c>
      <c r="RCJ23" t="s">
        <v>867</v>
      </c>
      <c r="RCP23">
        <v>5000</v>
      </c>
      <c r="RCQ23">
        <v>0</v>
      </c>
      <c r="RCR23" t="s">
        <v>867</v>
      </c>
      <c r="RCX23">
        <v>5000</v>
      </c>
      <c r="RCY23">
        <v>0</v>
      </c>
      <c r="RCZ23" t="s">
        <v>867</v>
      </c>
      <c r="RDF23">
        <v>5000</v>
      </c>
      <c r="RDG23">
        <v>0</v>
      </c>
      <c r="RDH23" t="s">
        <v>867</v>
      </c>
      <c r="RDN23">
        <v>5000</v>
      </c>
      <c r="RDO23">
        <v>0</v>
      </c>
      <c r="RDP23" t="s">
        <v>867</v>
      </c>
      <c r="RDV23">
        <v>5000</v>
      </c>
      <c r="RDW23">
        <v>0</v>
      </c>
      <c r="RDX23" t="s">
        <v>867</v>
      </c>
      <c r="RED23">
        <v>5000</v>
      </c>
      <c r="REE23">
        <v>0</v>
      </c>
      <c r="REF23" t="s">
        <v>867</v>
      </c>
      <c r="REL23">
        <v>5000</v>
      </c>
      <c r="REM23">
        <v>0</v>
      </c>
      <c r="REN23" t="s">
        <v>867</v>
      </c>
      <c r="RET23">
        <v>5000</v>
      </c>
      <c r="REU23">
        <v>0</v>
      </c>
      <c r="REV23" t="s">
        <v>867</v>
      </c>
      <c r="RFB23">
        <v>5000</v>
      </c>
      <c r="RFC23">
        <v>0</v>
      </c>
      <c r="RFD23" t="s">
        <v>867</v>
      </c>
      <c r="RFJ23">
        <v>5000</v>
      </c>
      <c r="RFK23">
        <v>0</v>
      </c>
      <c r="RFL23" t="s">
        <v>867</v>
      </c>
      <c r="RFR23">
        <v>5000</v>
      </c>
      <c r="RFS23">
        <v>0</v>
      </c>
      <c r="RFT23" t="s">
        <v>867</v>
      </c>
      <c r="RFZ23">
        <v>5000</v>
      </c>
      <c r="RGA23">
        <v>0</v>
      </c>
      <c r="RGB23" t="s">
        <v>867</v>
      </c>
      <c r="RGH23">
        <v>5000</v>
      </c>
      <c r="RGI23">
        <v>0</v>
      </c>
      <c r="RGJ23" t="s">
        <v>867</v>
      </c>
      <c r="RGP23">
        <v>5000</v>
      </c>
      <c r="RGQ23">
        <v>0</v>
      </c>
      <c r="RGR23" t="s">
        <v>867</v>
      </c>
      <c r="RGX23">
        <v>5000</v>
      </c>
      <c r="RGY23">
        <v>0</v>
      </c>
      <c r="RGZ23" t="s">
        <v>867</v>
      </c>
      <c r="RHF23">
        <v>5000</v>
      </c>
      <c r="RHG23">
        <v>0</v>
      </c>
      <c r="RHH23" t="s">
        <v>867</v>
      </c>
      <c r="RHN23">
        <v>5000</v>
      </c>
      <c r="RHO23">
        <v>0</v>
      </c>
      <c r="RHP23" t="s">
        <v>867</v>
      </c>
      <c r="RHV23">
        <v>5000</v>
      </c>
      <c r="RHW23">
        <v>0</v>
      </c>
      <c r="RHX23" t="s">
        <v>867</v>
      </c>
      <c r="RID23">
        <v>5000</v>
      </c>
      <c r="RIE23">
        <v>0</v>
      </c>
      <c r="RIF23" t="s">
        <v>867</v>
      </c>
      <c r="RIL23">
        <v>5000</v>
      </c>
      <c r="RIM23">
        <v>0</v>
      </c>
      <c r="RIN23" t="s">
        <v>867</v>
      </c>
      <c r="RIT23">
        <v>5000</v>
      </c>
      <c r="RIU23">
        <v>0</v>
      </c>
      <c r="RIV23" t="s">
        <v>867</v>
      </c>
      <c r="RJB23">
        <v>5000</v>
      </c>
      <c r="RJC23">
        <v>0</v>
      </c>
      <c r="RJD23" t="s">
        <v>867</v>
      </c>
      <c r="RJJ23">
        <v>5000</v>
      </c>
      <c r="RJK23">
        <v>0</v>
      </c>
      <c r="RJL23" t="s">
        <v>867</v>
      </c>
      <c r="RJR23">
        <v>5000</v>
      </c>
      <c r="RJS23">
        <v>0</v>
      </c>
      <c r="RJT23" t="s">
        <v>867</v>
      </c>
      <c r="RJZ23">
        <v>5000</v>
      </c>
      <c r="RKA23">
        <v>0</v>
      </c>
      <c r="RKB23" t="s">
        <v>867</v>
      </c>
      <c r="RKH23">
        <v>5000</v>
      </c>
      <c r="RKI23">
        <v>0</v>
      </c>
      <c r="RKJ23" t="s">
        <v>867</v>
      </c>
      <c r="RKP23">
        <v>5000</v>
      </c>
      <c r="RKQ23">
        <v>0</v>
      </c>
      <c r="RKR23" t="s">
        <v>867</v>
      </c>
      <c r="RKX23">
        <v>5000</v>
      </c>
      <c r="RKY23">
        <v>0</v>
      </c>
      <c r="RKZ23" t="s">
        <v>867</v>
      </c>
      <c r="RLF23">
        <v>5000</v>
      </c>
      <c r="RLG23">
        <v>0</v>
      </c>
      <c r="RLH23" t="s">
        <v>867</v>
      </c>
      <c r="RLN23">
        <v>5000</v>
      </c>
      <c r="RLO23">
        <v>0</v>
      </c>
      <c r="RLP23" t="s">
        <v>867</v>
      </c>
      <c r="RLV23">
        <v>5000</v>
      </c>
      <c r="RLW23">
        <v>0</v>
      </c>
      <c r="RLX23" t="s">
        <v>867</v>
      </c>
      <c r="RMD23">
        <v>5000</v>
      </c>
      <c r="RME23">
        <v>0</v>
      </c>
      <c r="RMF23" t="s">
        <v>867</v>
      </c>
      <c r="RML23">
        <v>5000</v>
      </c>
      <c r="RMM23">
        <v>0</v>
      </c>
      <c r="RMN23" t="s">
        <v>867</v>
      </c>
      <c r="RMT23">
        <v>5000</v>
      </c>
      <c r="RMU23">
        <v>0</v>
      </c>
      <c r="RMV23" t="s">
        <v>867</v>
      </c>
      <c r="RNB23">
        <v>5000</v>
      </c>
      <c r="RNC23">
        <v>0</v>
      </c>
      <c r="RND23" t="s">
        <v>867</v>
      </c>
      <c r="RNJ23">
        <v>5000</v>
      </c>
      <c r="RNK23">
        <v>0</v>
      </c>
      <c r="RNL23" t="s">
        <v>867</v>
      </c>
      <c r="RNR23">
        <v>5000</v>
      </c>
      <c r="RNS23">
        <v>0</v>
      </c>
      <c r="RNT23" t="s">
        <v>867</v>
      </c>
      <c r="RNZ23">
        <v>5000</v>
      </c>
      <c r="ROA23">
        <v>0</v>
      </c>
      <c r="ROB23" t="s">
        <v>867</v>
      </c>
      <c r="ROH23">
        <v>5000</v>
      </c>
      <c r="ROI23">
        <v>0</v>
      </c>
      <c r="ROJ23" t="s">
        <v>867</v>
      </c>
      <c r="ROP23">
        <v>5000</v>
      </c>
      <c r="ROQ23">
        <v>0</v>
      </c>
      <c r="ROR23" t="s">
        <v>867</v>
      </c>
      <c r="ROX23">
        <v>5000</v>
      </c>
      <c r="ROY23">
        <v>0</v>
      </c>
      <c r="ROZ23" t="s">
        <v>867</v>
      </c>
      <c r="RPF23">
        <v>5000</v>
      </c>
      <c r="RPG23">
        <v>0</v>
      </c>
      <c r="RPH23" t="s">
        <v>867</v>
      </c>
      <c r="RPN23">
        <v>5000</v>
      </c>
      <c r="RPO23">
        <v>0</v>
      </c>
      <c r="RPP23" t="s">
        <v>867</v>
      </c>
      <c r="RPV23">
        <v>5000</v>
      </c>
      <c r="RPW23">
        <v>0</v>
      </c>
      <c r="RPX23" t="s">
        <v>867</v>
      </c>
      <c r="RQD23">
        <v>5000</v>
      </c>
      <c r="RQE23">
        <v>0</v>
      </c>
      <c r="RQF23" t="s">
        <v>867</v>
      </c>
      <c r="RQL23">
        <v>5000</v>
      </c>
      <c r="RQM23">
        <v>0</v>
      </c>
      <c r="RQN23" t="s">
        <v>867</v>
      </c>
      <c r="RQT23">
        <v>5000</v>
      </c>
      <c r="RQU23">
        <v>0</v>
      </c>
      <c r="RQV23" t="s">
        <v>867</v>
      </c>
      <c r="RRB23">
        <v>5000</v>
      </c>
      <c r="RRC23">
        <v>0</v>
      </c>
      <c r="RRD23" t="s">
        <v>867</v>
      </c>
      <c r="RRJ23">
        <v>5000</v>
      </c>
      <c r="RRK23">
        <v>0</v>
      </c>
      <c r="RRL23" t="s">
        <v>867</v>
      </c>
      <c r="RRR23">
        <v>5000</v>
      </c>
      <c r="RRS23">
        <v>0</v>
      </c>
      <c r="RRT23" t="s">
        <v>867</v>
      </c>
      <c r="RRZ23">
        <v>5000</v>
      </c>
      <c r="RSA23">
        <v>0</v>
      </c>
      <c r="RSB23" t="s">
        <v>867</v>
      </c>
      <c r="RSH23">
        <v>5000</v>
      </c>
      <c r="RSI23">
        <v>0</v>
      </c>
      <c r="RSJ23" t="s">
        <v>867</v>
      </c>
      <c r="RSP23">
        <v>5000</v>
      </c>
      <c r="RSQ23">
        <v>0</v>
      </c>
      <c r="RSR23" t="s">
        <v>867</v>
      </c>
      <c r="RSX23">
        <v>5000</v>
      </c>
      <c r="RSY23">
        <v>0</v>
      </c>
      <c r="RSZ23" t="s">
        <v>867</v>
      </c>
      <c r="RTF23">
        <v>5000</v>
      </c>
      <c r="RTG23">
        <v>0</v>
      </c>
      <c r="RTH23" t="s">
        <v>867</v>
      </c>
      <c r="RTN23">
        <v>5000</v>
      </c>
      <c r="RTO23">
        <v>0</v>
      </c>
      <c r="RTP23" t="s">
        <v>867</v>
      </c>
      <c r="RTV23">
        <v>5000</v>
      </c>
      <c r="RTW23">
        <v>0</v>
      </c>
      <c r="RTX23" t="s">
        <v>867</v>
      </c>
      <c r="RUD23">
        <v>5000</v>
      </c>
      <c r="RUE23">
        <v>0</v>
      </c>
      <c r="RUF23" t="s">
        <v>867</v>
      </c>
      <c r="RUL23">
        <v>5000</v>
      </c>
      <c r="RUM23">
        <v>0</v>
      </c>
      <c r="RUN23" t="s">
        <v>867</v>
      </c>
      <c r="RUT23">
        <v>5000</v>
      </c>
      <c r="RUU23">
        <v>0</v>
      </c>
      <c r="RUV23" t="s">
        <v>867</v>
      </c>
      <c r="RVB23">
        <v>5000</v>
      </c>
      <c r="RVC23">
        <v>0</v>
      </c>
      <c r="RVD23" t="s">
        <v>867</v>
      </c>
      <c r="RVJ23">
        <v>5000</v>
      </c>
      <c r="RVK23">
        <v>0</v>
      </c>
      <c r="RVL23" t="s">
        <v>867</v>
      </c>
      <c r="RVR23">
        <v>5000</v>
      </c>
      <c r="RVS23">
        <v>0</v>
      </c>
      <c r="RVT23" t="s">
        <v>867</v>
      </c>
      <c r="RVZ23">
        <v>5000</v>
      </c>
      <c r="RWA23">
        <v>0</v>
      </c>
      <c r="RWB23" t="s">
        <v>867</v>
      </c>
      <c r="RWH23">
        <v>5000</v>
      </c>
      <c r="RWI23">
        <v>0</v>
      </c>
      <c r="RWJ23" t="s">
        <v>867</v>
      </c>
      <c r="RWP23">
        <v>5000</v>
      </c>
      <c r="RWQ23">
        <v>0</v>
      </c>
      <c r="RWR23" t="s">
        <v>867</v>
      </c>
      <c r="RWX23">
        <v>5000</v>
      </c>
      <c r="RWY23">
        <v>0</v>
      </c>
      <c r="RWZ23" t="s">
        <v>867</v>
      </c>
      <c r="RXF23">
        <v>5000</v>
      </c>
      <c r="RXG23">
        <v>0</v>
      </c>
      <c r="RXH23" t="s">
        <v>867</v>
      </c>
      <c r="RXN23">
        <v>5000</v>
      </c>
      <c r="RXO23">
        <v>0</v>
      </c>
      <c r="RXP23" t="s">
        <v>867</v>
      </c>
      <c r="RXV23">
        <v>5000</v>
      </c>
      <c r="RXW23">
        <v>0</v>
      </c>
      <c r="RXX23" t="s">
        <v>867</v>
      </c>
      <c r="RYD23">
        <v>5000</v>
      </c>
      <c r="RYE23">
        <v>0</v>
      </c>
      <c r="RYF23" t="s">
        <v>867</v>
      </c>
      <c r="RYL23">
        <v>5000</v>
      </c>
      <c r="RYM23">
        <v>0</v>
      </c>
      <c r="RYN23" t="s">
        <v>867</v>
      </c>
      <c r="RYT23">
        <v>5000</v>
      </c>
      <c r="RYU23">
        <v>0</v>
      </c>
      <c r="RYV23" t="s">
        <v>867</v>
      </c>
      <c r="RZB23">
        <v>5000</v>
      </c>
      <c r="RZC23">
        <v>0</v>
      </c>
      <c r="RZD23" t="s">
        <v>867</v>
      </c>
      <c r="RZJ23">
        <v>5000</v>
      </c>
      <c r="RZK23">
        <v>0</v>
      </c>
      <c r="RZL23" t="s">
        <v>867</v>
      </c>
      <c r="RZR23">
        <v>5000</v>
      </c>
      <c r="RZS23">
        <v>0</v>
      </c>
      <c r="RZT23" t="s">
        <v>867</v>
      </c>
      <c r="RZZ23">
        <v>5000</v>
      </c>
      <c r="SAA23">
        <v>0</v>
      </c>
      <c r="SAB23" t="s">
        <v>867</v>
      </c>
      <c r="SAH23">
        <v>5000</v>
      </c>
      <c r="SAI23">
        <v>0</v>
      </c>
      <c r="SAJ23" t="s">
        <v>867</v>
      </c>
      <c r="SAP23">
        <v>5000</v>
      </c>
      <c r="SAQ23">
        <v>0</v>
      </c>
      <c r="SAR23" t="s">
        <v>867</v>
      </c>
      <c r="SAX23">
        <v>5000</v>
      </c>
      <c r="SAY23">
        <v>0</v>
      </c>
      <c r="SAZ23" t="s">
        <v>867</v>
      </c>
      <c r="SBF23">
        <v>5000</v>
      </c>
      <c r="SBG23">
        <v>0</v>
      </c>
      <c r="SBH23" t="s">
        <v>867</v>
      </c>
      <c r="SBN23">
        <v>5000</v>
      </c>
      <c r="SBO23">
        <v>0</v>
      </c>
      <c r="SBP23" t="s">
        <v>867</v>
      </c>
      <c r="SBV23">
        <v>5000</v>
      </c>
      <c r="SBW23">
        <v>0</v>
      </c>
      <c r="SBX23" t="s">
        <v>867</v>
      </c>
      <c r="SCD23">
        <v>5000</v>
      </c>
      <c r="SCE23">
        <v>0</v>
      </c>
      <c r="SCF23" t="s">
        <v>867</v>
      </c>
      <c r="SCL23">
        <v>5000</v>
      </c>
      <c r="SCM23">
        <v>0</v>
      </c>
      <c r="SCN23" t="s">
        <v>867</v>
      </c>
      <c r="SCT23">
        <v>5000</v>
      </c>
      <c r="SCU23">
        <v>0</v>
      </c>
      <c r="SCV23" t="s">
        <v>867</v>
      </c>
      <c r="SDB23">
        <v>5000</v>
      </c>
      <c r="SDC23">
        <v>0</v>
      </c>
      <c r="SDD23" t="s">
        <v>867</v>
      </c>
      <c r="SDJ23">
        <v>5000</v>
      </c>
      <c r="SDK23">
        <v>0</v>
      </c>
      <c r="SDL23" t="s">
        <v>867</v>
      </c>
      <c r="SDR23">
        <v>5000</v>
      </c>
      <c r="SDS23">
        <v>0</v>
      </c>
      <c r="SDT23" t="s">
        <v>867</v>
      </c>
      <c r="SDZ23">
        <v>5000</v>
      </c>
      <c r="SEA23">
        <v>0</v>
      </c>
      <c r="SEB23" t="s">
        <v>867</v>
      </c>
      <c r="SEH23">
        <v>5000</v>
      </c>
      <c r="SEI23">
        <v>0</v>
      </c>
      <c r="SEJ23" t="s">
        <v>867</v>
      </c>
      <c r="SEP23">
        <v>5000</v>
      </c>
      <c r="SEQ23">
        <v>0</v>
      </c>
      <c r="SER23" t="s">
        <v>867</v>
      </c>
      <c r="SEX23">
        <v>5000</v>
      </c>
      <c r="SEY23">
        <v>0</v>
      </c>
      <c r="SEZ23" t="s">
        <v>867</v>
      </c>
      <c r="SFF23">
        <v>5000</v>
      </c>
      <c r="SFG23">
        <v>0</v>
      </c>
      <c r="SFH23" t="s">
        <v>867</v>
      </c>
      <c r="SFN23">
        <v>5000</v>
      </c>
      <c r="SFO23">
        <v>0</v>
      </c>
      <c r="SFP23" t="s">
        <v>867</v>
      </c>
      <c r="SFV23">
        <v>5000</v>
      </c>
      <c r="SFW23">
        <v>0</v>
      </c>
      <c r="SFX23" t="s">
        <v>867</v>
      </c>
      <c r="SGD23">
        <v>5000</v>
      </c>
      <c r="SGE23">
        <v>0</v>
      </c>
      <c r="SGF23" t="s">
        <v>867</v>
      </c>
      <c r="SGL23">
        <v>5000</v>
      </c>
      <c r="SGM23">
        <v>0</v>
      </c>
      <c r="SGN23" t="s">
        <v>867</v>
      </c>
      <c r="SGT23">
        <v>5000</v>
      </c>
      <c r="SGU23">
        <v>0</v>
      </c>
      <c r="SGV23" t="s">
        <v>867</v>
      </c>
      <c r="SHB23">
        <v>5000</v>
      </c>
      <c r="SHC23">
        <v>0</v>
      </c>
      <c r="SHD23" t="s">
        <v>867</v>
      </c>
      <c r="SHJ23">
        <v>5000</v>
      </c>
      <c r="SHK23">
        <v>0</v>
      </c>
      <c r="SHL23" t="s">
        <v>867</v>
      </c>
      <c r="SHR23">
        <v>5000</v>
      </c>
      <c r="SHS23">
        <v>0</v>
      </c>
      <c r="SHT23" t="s">
        <v>867</v>
      </c>
      <c r="SHZ23">
        <v>5000</v>
      </c>
      <c r="SIA23">
        <v>0</v>
      </c>
      <c r="SIB23" t="s">
        <v>867</v>
      </c>
      <c r="SIH23">
        <v>5000</v>
      </c>
      <c r="SII23">
        <v>0</v>
      </c>
      <c r="SIJ23" t="s">
        <v>867</v>
      </c>
      <c r="SIP23">
        <v>5000</v>
      </c>
      <c r="SIQ23">
        <v>0</v>
      </c>
      <c r="SIR23" t="s">
        <v>867</v>
      </c>
      <c r="SIX23">
        <v>5000</v>
      </c>
      <c r="SIY23">
        <v>0</v>
      </c>
      <c r="SIZ23" t="s">
        <v>867</v>
      </c>
      <c r="SJF23">
        <v>5000</v>
      </c>
      <c r="SJG23">
        <v>0</v>
      </c>
      <c r="SJH23" t="s">
        <v>867</v>
      </c>
      <c r="SJN23">
        <v>5000</v>
      </c>
      <c r="SJO23">
        <v>0</v>
      </c>
      <c r="SJP23" t="s">
        <v>867</v>
      </c>
      <c r="SJV23">
        <v>5000</v>
      </c>
      <c r="SJW23">
        <v>0</v>
      </c>
      <c r="SJX23" t="s">
        <v>867</v>
      </c>
      <c r="SKD23">
        <v>5000</v>
      </c>
      <c r="SKE23">
        <v>0</v>
      </c>
      <c r="SKF23" t="s">
        <v>867</v>
      </c>
      <c r="SKL23">
        <v>5000</v>
      </c>
      <c r="SKM23">
        <v>0</v>
      </c>
      <c r="SKN23" t="s">
        <v>867</v>
      </c>
      <c r="SKT23">
        <v>5000</v>
      </c>
      <c r="SKU23">
        <v>0</v>
      </c>
      <c r="SKV23" t="s">
        <v>867</v>
      </c>
      <c r="SLB23">
        <v>5000</v>
      </c>
      <c r="SLC23">
        <v>0</v>
      </c>
      <c r="SLD23" t="s">
        <v>867</v>
      </c>
      <c r="SLJ23">
        <v>5000</v>
      </c>
      <c r="SLK23">
        <v>0</v>
      </c>
      <c r="SLL23" t="s">
        <v>867</v>
      </c>
      <c r="SLR23">
        <v>5000</v>
      </c>
      <c r="SLS23">
        <v>0</v>
      </c>
      <c r="SLT23" t="s">
        <v>867</v>
      </c>
      <c r="SLZ23">
        <v>5000</v>
      </c>
      <c r="SMA23">
        <v>0</v>
      </c>
      <c r="SMB23" t="s">
        <v>867</v>
      </c>
      <c r="SMH23">
        <v>5000</v>
      </c>
      <c r="SMI23">
        <v>0</v>
      </c>
      <c r="SMJ23" t="s">
        <v>867</v>
      </c>
      <c r="SMP23">
        <v>5000</v>
      </c>
      <c r="SMQ23">
        <v>0</v>
      </c>
      <c r="SMR23" t="s">
        <v>867</v>
      </c>
      <c r="SMX23">
        <v>5000</v>
      </c>
      <c r="SMY23">
        <v>0</v>
      </c>
      <c r="SMZ23" t="s">
        <v>867</v>
      </c>
      <c r="SNF23">
        <v>5000</v>
      </c>
      <c r="SNG23">
        <v>0</v>
      </c>
      <c r="SNH23" t="s">
        <v>867</v>
      </c>
      <c r="SNN23">
        <v>5000</v>
      </c>
      <c r="SNO23">
        <v>0</v>
      </c>
      <c r="SNP23" t="s">
        <v>867</v>
      </c>
      <c r="SNV23">
        <v>5000</v>
      </c>
      <c r="SNW23">
        <v>0</v>
      </c>
      <c r="SNX23" t="s">
        <v>867</v>
      </c>
      <c r="SOD23">
        <v>5000</v>
      </c>
      <c r="SOE23">
        <v>0</v>
      </c>
      <c r="SOF23" t="s">
        <v>867</v>
      </c>
      <c r="SOL23">
        <v>5000</v>
      </c>
      <c r="SOM23">
        <v>0</v>
      </c>
      <c r="SON23" t="s">
        <v>867</v>
      </c>
      <c r="SOT23">
        <v>5000</v>
      </c>
      <c r="SOU23">
        <v>0</v>
      </c>
      <c r="SOV23" t="s">
        <v>867</v>
      </c>
      <c r="SPB23">
        <v>5000</v>
      </c>
      <c r="SPC23">
        <v>0</v>
      </c>
      <c r="SPD23" t="s">
        <v>867</v>
      </c>
      <c r="SPJ23">
        <v>5000</v>
      </c>
      <c r="SPK23">
        <v>0</v>
      </c>
      <c r="SPL23" t="s">
        <v>867</v>
      </c>
      <c r="SPR23">
        <v>5000</v>
      </c>
      <c r="SPS23">
        <v>0</v>
      </c>
      <c r="SPT23" t="s">
        <v>867</v>
      </c>
      <c r="SPZ23">
        <v>5000</v>
      </c>
      <c r="SQA23">
        <v>0</v>
      </c>
      <c r="SQB23" t="s">
        <v>867</v>
      </c>
      <c r="SQH23">
        <v>5000</v>
      </c>
      <c r="SQI23">
        <v>0</v>
      </c>
      <c r="SQJ23" t="s">
        <v>867</v>
      </c>
      <c r="SQP23">
        <v>5000</v>
      </c>
      <c r="SQQ23">
        <v>0</v>
      </c>
      <c r="SQR23" t="s">
        <v>867</v>
      </c>
      <c r="SQX23">
        <v>5000</v>
      </c>
      <c r="SQY23">
        <v>0</v>
      </c>
      <c r="SQZ23" t="s">
        <v>867</v>
      </c>
      <c r="SRF23">
        <v>5000</v>
      </c>
      <c r="SRG23">
        <v>0</v>
      </c>
      <c r="SRH23" t="s">
        <v>867</v>
      </c>
      <c r="SRN23">
        <v>5000</v>
      </c>
      <c r="SRO23">
        <v>0</v>
      </c>
      <c r="SRP23" t="s">
        <v>867</v>
      </c>
      <c r="SRV23">
        <v>5000</v>
      </c>
      <c r="SRW23">
        <v>0</v>
      </c>
      <c r="SRX23" t="s">
        <v>867</v>
      </c>
      <c r="SSD23">
        <v>5000</v>
      </c>
      <c r="SSE23">
        <v>0</v>
      </c>
      <c r="SSF23" t="s">
        <v>867</v>
      </c>
      <c r="SSL23">
        <v>5000</v>
      </c>
      <c r="SSM23">
        <v>0</v>
      </c>
      <c r="SSN23" t="s">
        <v>867</v>
      </c>
      <c r="SST23">
        <v>5000</v>
      </c>
      <c r="SSU23">
        <v>0</v>
      </c>
      <c r="SSV23" t="s">
        <v>867</v>
      </c>
      <c r="STB23">
        <v>5000</v>
      </c>
      <c r="STC23">
        <v>0</v>
      </c>
      <c r="STD23" t="s">
        <v>867</v>
      </c>
      <c r="STJ23">
        <v>5000</v>
      </c>
      <c r="STK23">
        <v>0</v>
      </c>
      <c r="STL23" t="s">
        <v>867</v>
      </c>
      <c r="STR23">
        <v>5000</v>
      </c>
      <c r="STS23">
        <v>0</v>
      </c>
      <c r="STT23" t="s">
        <v>867</v>
      </c>
      <c r="STZ23">
        <v>5000</v>
      </c>
      <c r="SUA23">
        <v>0</v>
      </c>
      <c r="SUB23" t="s">
        <v>867</v>
      </c>
      <c r="SUH23">
        <v>5000</v>
      </c>
      <c r="SUI23">
        <v>0</v>
      </c>
      <c r="SUJ23" t="s">
        <v>867</v>
      </c>
      <c r="SUP23">
        <v>5000</v>
      </c>
      <c r="SUQ23">
        <v>0</v>
      </c>
      <c r="SUR23" t="s">
        <v>867</v>
      </c>
      <c r="SUX23">
        <v>5000</v>
      </c>
      <c r="SUY23">
        <v>0</v>
      </c>
      <c r="SUZ23" t="s">
        <v>867</v>
      </c>
      <c r="SVF23">
        <v>5000</v>
      </c>
      <c r="SVG23">
        <v>0</v>
      </c>
      <c r="SVH23" t="s">
        <v>867</v>
      </c>
      <c r="SVN23">
        <v>5000</v>
      </c>
      <c r="SVO23">
        <v>0</v>
      </c>
      <c r="SVP23" t="s">
        <v>867</v>
      </c>
      <c r="SVV23">
        <v>5000</v>
      </c>
      <c r="SVW23">
        <v>0</v>
      </c>
      <c r="SVX23" t="s">
        <v>867</v>
      </c>
      <c r="SWD23">
        <v>5000</v>
      </c>
      <c r="SWE23">
        <v>0</v>
      </c>
      <c r="SWF23" t="s">
        <v>867</v>
      </c>
      <c r="SWL23">
        <v>5000</v>
      </c>
      <c r="SWM23">
        <v>0</v>
      </c>
      <c r="SWN23" t="s">
        <v>867</v>
      </c>
      <c r="SWT23">
        <v>5000</v>
      </c>
      <c r="SWU23">
        <v>0</v>
      </c>
      <c r="SWV23" t="s">
        <v>867</v>
      </c>
      <c r="SXB23">
        <v>5000</v>
      </c>
      <c r="SXC23">
        <v>0</v>
      </c>
      <c r="SXD23" t="s">
        <v>867</v>
      </c>
      <c r="SXJ23">
        <v>5000</v>
      </c>
      <c r="SXK23">
        <v>0</v>
      </c>
      <c r="SXL23" t="s">
        <v>867</v>
      </c>
      <c r="SXR23">
        <v>5000</v>
      </c>
      <c r="SXS23">
        <v>0</v>
      </c>
      <c r="SXT23" t="s">
        <v>867</v>
      </c>
      <c r="SXZ23">
        <v>5000</v>
      </c>
      <c r="SYA23">
        <v>0</v>
      </c>
      <c r="SYB23" t="s">
        <v>867</v>
      </c>
      <c r="SYH23">
        <v>5000</v>
      </c>
      <c r="SYI23">
        <v>0</v>
      </c>
      <c r="SYJ23" t="s">
        <v>867</v>
      </c>
      <c r="SYP23">
        <v>5000</v>
      </c>
      <c r="SYQ23">
        <v>0</v>
      </c>
      <c r="SYR23" t="s">
        <v>867</v>
      </c>
      <c r="SYX23">
        <v>5000</v>
      </c>
      <c r="SYY23">
        <v>0</v>
      </c>
      <c r="SYZ23" t="s">
        <v>867</v>
      </c>
      <c r="SZF23">
        <v>5000</v>
      </c>
      <c r="SZG23">
        <v>0</v>
      </c>
      <c r="SZH23" t="s">
        <v>867</v>
      </c>
      <c r="SZN23">
        <v>5000</v>
      </c>
      <c r="SZO23">
        <v>0</v>
      </c>
      <c r="SZP23" t="s">
        <v>867</v>
      </c>
      <c r="SZV23">
        <v>5000</v>
      </c>
      <c r="SZW23">
        <v>0</v>
      </c>
      <c r="SZX23" t="s">
        <v>867</v>
      </c>
      <c r="TAD23">
        <v>5000</v>
      </c>
      <c r="TAE23">
        <v>0</v>
      </c>
      <c r="TAF23" t="s">
        <v>867</v>
      </c>
      <c r="TAL23">
        <v>5000</v>
      </c>
      <c r="TAM23">
        <v>0</v>
      </c>
      <c r="TAN23" t="s">
        <v>867</v>
      </c>
      <c r="TAT23">
        <v>5000</v>
      </c>
      <c r="TAU23">
        <v>0</v>
      </c>
      <c r="TAV23" t="s">
        <v>867</v>
      </c>
      <c r="TBB23">
        <v>5000</v>
      </c>
      <c r="TBC23">
        <v>0</v>
      </c>
      <c r="TBD23" t="s">
        <v>867</v>
      </c>
      <c r="TBJ23">
        <v>5000</v>
      </c>
      <c r="TBK23">
        <v>0</v>
      </c>
      <c r="TBL23" t="s">
        <v>867</v>
      </c>
      <c r="TBR23">
        <v>5000</v>
      </c>
      <c r="TBS23">
        <v>0</v>
      </c>
      <c r="TBT23" t="s">
        <v>867</v>
      </c>
      <c r="TBZ23">
        <v>5000</v>
      </c>
      <c r="TCA23">
        <v>0</v>
      </c>
      <c r="TCB23" t="s">
        <v>867</v>
      </c>
      <c r="TCH23">
        <v>5000</v>
      </c>
      <c r="TCI23">
        <v>0</v>
      </c>
      <c r="TCJ23" t="s">
        <v>867</v>
      </c>
      <c r="TCP23">
        <v>5000</v>
      </c>
      <c r="TCQ23">
        <v>0</v>
      </c>
      <c r="TCR23" t="s">
        <v>867</v>
      </c>
      <c r="TCX23">
        <v>5000</v>
      </c>
      <c r="TCY23">
        <v>0</v>
      </c>
      <c r="TCZ23" t="s">
        <v>867</v>
      </c>
      <c r="TDF23">
        <v>5000</v>
      </c>
      <c r="TDG23">
        <v>0</v>
      </c>
      <c r="TDH23" t="s">
        <v>867</v>
      </c>
      <c r="TDN23">
        <v>5000</v>
      </c>
      <c r="TDO23">
        <v>0</v>
      </c>
      <c r="TDP23" t="s">
        <v>867</v>
      </c>
      <c r="TDV23">
        <v>5000</v>
      </c>
      <c r="TDW23">
        <v>0</v>
      </c>
      <c r="TDX23" t="s">
        <v>867</v>
      </c>
      <c r="TED23">
        <v>5000</v>
      </c>
      <c r="TEE23">
        <v>0</v>
      </c>
      <c r="TEF23" t="s">
        <v>867</v>
      </c>
      <c r="TEL23">
        <v>5000</v>
      </c>
      <c r="TEM23">
        <v>0</v>
      </c>
      <c r="TEN23" t="s">
        <v>867</v>
      </c>
      <c r="TET23">
        <v>5000</v>
      </c>
      <c r="TEU23">
        <v>0</v>
      </c>
      <c r="TEV23" t="s">
        <v>867</v>
      </c>
      <c r="TFB23">
        <v>5000</v>
      </c>
      <c r="TFC23">
        <v>0</v>
      </c>
      <c r="TFD23" t="s">
        <v>867</v>
      </c>
      <c r="TFJ23">
        <v>5000</v>
      </c>
      <c r="TFK23">
        <v>0</v>
      </c>
      <c r="TFL23" t="s">
        <v>867</v>
      </c>
      <c r="TFR23">
        <v>5000</v>
      </c>
      <c r="TFS23">
        <v>0</v>
      </c>
      <c r="TFT23" t="s">
        <v>867</v>
      </c>
      <c r="TFZ23">
        <v>5000</v>
      </c>
      <c r="TGA23">
        <v>0</v>
      </c>
      <c r="TGB23" t="s">
        <v>867</v>
      </c>
      <c r="TGH23">
        <v>5000</v>
      </c>
      <c r="TGI23">
        <v>0</v>
      </c>
      <c r="TGJ23" t="s">
        <v>867</v>
      </c>
      <c r="TGP23">
        <v>5000</v>
      </c>
      <c r="TGQ23">
        <v>0</v>
      </c>
      <c r="TGR23" t="s">
        <v>867</v>
      </c>
      <c r="TGX23">
        <v>5000</v>
      </c>
      <c r="TGY23">
        <v>0</v>
      </c>
      <c r="TGZ23" t="s">
        <v>867</v>
      </c>
      <c r="THF23">
        <v>5000</v>
      </c>
      <c r="THG23">
        <v>0</v>
      </c>
      <c r="THH23" t="s">
        <v>867</v>
      </c>
      <c r="THN23">
        <v>5000</v>
      </c>
      <c r="THO23">
        <v>0</v>
      </c>
      <c r="THP23" t="s">
        <v>867</v>
      </c>
      <c r="THV23">
        <v>5000</v>
      </c>
      <c r="THW23">
        <v>0</v>
      </c>
      <c r="THX23" t="s">
        <v>867</v>
      </c>
      <c r="TID23">
        <v>5000</v>
      </c>
      <c r="TIE23">
        <v>0</v>
      </c>
      <c r="TIF23" t="s">
        <v>867</v>
      </c>
      <c r="TIL23">
        <v>5000</v>
      </c>
      <c r="TIM23">
        <v>0</v>
      </c>
      <c r="TIN23" t="s">
        <v>867</v>
      </c>
      <c r="TIT23">
        <v>5000</v>
      </c>
      <c r="TIU23">
        <v>0</v>
      </c>
      <c r="TIV23" t="s">
        <v>867</v>
      </c>
      <c r="TJB23">
        <v>5000</v>
      </c>
      <c r="TJC23">
        <v>0</v>
      </c>
      <c r="TJD23" t="s">
        <v>867</v>
      </c>
      <c r="TJJ23">
        <v>5000</v>
      </c>
      <c r="TJK23">
        <v>0</v>
      </c>
      <c r="TJL23" t="s">
        <v>867</v>
      </c>
      <c r="TJR23">
        <v>5000</v>
      </c>
      <c r="TJS23">
        <v>0</v>
      </c>
      <c r="TJT23" t="s">
        <v>867</v>
      </c>
      <c r="TJZ23">
        <v>5000</v>
      </c>
      <c r="TKA23">
        <v>0</v>
      </c>
      <c r="TKB23" t="s">
        <v>867</v>
      </c>
      <c r="TKH23">
        <v>5000</v>
      </c>
      <c r="TKI23">
        <v>0</v>
      </c>
      <c r="TKJ23" t="s">
        <v>867</v>
      </c>
      <c r="TKP23">
        <v>5000</v>
      </c>
      <c r="TKQ23">
        <v>0</v>
      </c>
      <c r="TKR23" t="s">
        <v>867</v>
      </c>
      <c r="TKX23">
        <v>5000</v>
      </c>
      <c r="TKY23">
        <v>0</v>
      </c>
      <c r="TKZ23" t="s">
        <v>867</v>
      </c>
      <c r="TLF23">
        <v>5000</v>
      </c>
      <c r="TLG23">
        <v>0</v>
      </c>
      <c r="TLH23" t="s">
        <v>867</v>
      </c>
      <c r="TLN23">
        <v>5000</v>
      </c>
      <c r="TLO23">
        <v>0</v>
      </c>
      <c r="TLP23" t="s">
        <v>867</v>
      </c>
      <c r="TLV23">
        <v>5000</v>
      </c>
      <c r="TLW23">
        <v>0</v>
      </c>
      <c r="TLX23" t="s">
        <v>867</v>
      </c>
      <c r="TMD23">
        <v>5000</v>
      </c>
      <c r="TME23">
        <v>0</v>
      </c>
      <c r="TMF23" t="s">
        <v>867</v>
      </c>
      <c r="TML23">
        <v>5000</v>
      </c>
      <c r="TMM23">
        <v>0</v>
      </c>
      <c r="TMN23" t="s">
        <v>867</v>
      </c>
      <c r="TMT23">
        <v>5000</v>
      </c>
      <c r="TMU23">
        <v>0</v>
      </c>
      <c r="TMV23" t="s">
        <v>867</v>
      </c>
      <c r="TNB23">
        <v>5000</v>
      </c>
      <c r="TNC23">
        <v>0</v>
      </c>
      <c r="TND23" t="s">
        <v>867</v>
      </c>
      <c r="TNJ23">
        <v>5000</v>
      </c>
      <c r="TNK23">
        <v>0</v>
      </c>
      <c r="TNL23" t="s">
        <v>867</v>
      </c>
      <c r="TNR23">
        <v>5000</v>
      </c>
      <c r="TNS23">
        <v>0</v>
      </c>
      <c r="TNT23" t="s">
        <v>867</v>
      </c>
      <c r="TNZ23">
        <v>5000</v>
      </c>
      <c r="TOA23">
        <v>0</v>
      </c>
      <c r="TOB23" t="s">
        <v>867</v>
      </c>
      <c r="TOH23">
        <v>5000</v>
      </c>
      <c r="TOI23">
        <v>0</v>
      </c>
      <c r="TOJ23" t="s">
        <v>867</v>
      </c>
      <c r="TOP23">
        <v>5000</v>
      </c>
      <c r="TOQ23">
        <v>0</v>
      </c>
      <c r="TOR23" t="s">
        <v>867</v>
      </c>
      <c r="TOX23">
        <v>5000</v>
      </c>
      <c r="TOY23">
        <v>0</v>
      </c>
      <c r="TOZ23" t="s">
        <v>867</v>
      </c>
      <c r="TPF23">
        <v>5000</v>
      </c>
      <c r="TPG23">
        <v>0</v>
      </c>
      <c r="TPH23" t="s">
        <v>867</v>
      </c>
      <c r="TPN23">
        <v>5000</v>
      </c>
      <c r="TPO23">
        <v>0</v>
      </c>
      <c r="TPP23" t="s">
        <v>867</v>
      </c>
      <c r="TPV23">
        <v>5000</v>
      </c>
      <c r="TPW23">
        <v>0</v>
      </c>
      <c r="TPX23" t="s">
        <v>867</v>
      </c>
      <c r="TQD23">
        <v>5000</v>
      </c>
      <c r="TQE23">
        <v>0</v>
      </c>
      <c r="TQF23" t="s">
        <v>867</v>
      </c>
      <c r="TQL23">
        <v>5000</v>
      </c>
      <c r="TQM23">
        <v>0</v>
      </c>
      <c r="TQN23" t="s">
        <v>867</v>
      </c>
      <c r="TQT23">
        <v>5000</v>
      </c>
      <c r="TQU23">
        <v>0</v>
      </c>
      <c r="TQV23" t="s">
        <v>867</v>
      </c>
      <c r="TRB23">
        <v>5000</v>
      </c>
      <c r="TRC23">
        <v>0</v>
      </c>
      <c r="TRD23" t="s">
        <v>867</v>
      </c>
      <c r="TRJ23">
        <v>5000</v>
      </c>
      <c r="TRK23">
        <v>0</v>
      </c>
      <c r="TRL23" t="s">
        <v>867</v>
      </c>
      <c r="TRR23">
        <v>5000</v>
      </c>
      <c r="TRS23">
        <v>0</v>
      </c>
      <c r="TRT23" t="s">
        <v>867</v>
      </c>
      <c r="TRZ23">
        <v>5000</v>
      </c>
      <c r="TSA23">
        <v>0</v>
      </c>
      <c r="TSB23" t="s">
        <v>867</v>
      </c>
      <c r="TSH23">
        <v>5000</v>
      </c>
      <c r="TSI23">
        <v>0</v>
      </c>
      <c r="TSJ23" t="s">
        <v>867</v>
      </c>
      <c r="TSP23">
        <v>5000</v>
      </c>
      <c r="TSQ23">
        <v>0</v>
      </c>
      <c r="TSR23" t="s">
        <v>867</v>
      </c>
      <c r="TSX23">
        <v>5000</v>
      </c>
      <c r="TSY23">
        <v>0</v>
      </c>
      <c r="TSZ23" t="s">
        <v>867</v>
      </c>
      <c r="TTF23">
        <v>5000</v>
      </c>
      <c r="TTG23">
        <v>0</v>
      </c>
      <c r="TTH23" t="s">
        <v>867</v>
      </c>
      <c r="TTN23">
        <v>5000</v>
      </c>
      <c r="TTO23">
        <v>0</v>
      </c>
      <c r="TTP23" t="s">
        <v>867</v>
      </c>
      <c r="TTV23">
        <v>5000</v>
      </c>
      <c r="TTW23">
        <v>0</v>
      </c>
      <c r="TTX23" t="s">
        <v>867</v>
      </c>
      <c r="TUD23">
        <v>5000</v>
      </c>
      <c r="TUE23">
        <v>0</v>
      </c>
      <c r="TUF23" t="s">
        <v>867</v>
      </c>
      <c r="TUL23">
        <v>5000</v>
      </c>
      <c r="TUM23">
        <v>0</v>
      </c>
      <c r="TUN23" t="s">
        <v>867</v>
      </c>
      <c r="TUT23">
        <v>5000</v>
      </c>
      <c r="TUU23">
        <v>0</v>
      </c>
      <c r="TUV23" t="s">
        <v>867</v>
      </c>
      <c r="TVB23">
        <v>5000</v>
      </c>
      <c r="TVC23">
        <v>0</v>
      </c>
      <c r="TVD23" t="s">
        <v>867</v>
      </c>
      <c r="TVJ23">
        <v>5000</v>
      </c>
      <c r="TVK23">
        <v>0</v>
      </c>
      <c r="TVL23" t="s">
        <v>867</v>
      </c>
      <c r="TVR23">
        <v>5000</v>
      </c>
      <c r="TVS23">
        <v>0</v>
      </c>
      <c r="TVT23" t="s">
        <v>867</v>
      </c>
      <c r="TVZ23">
        <v>5000</v>
      </c>
      <c r="TWA23">
        <v>0</v>
      </c>
      <c r="TWB23" t="s">
        <v>867</v>
      </c>
      <c r="TWH23">
        <v>5000</v>
      </c>
      <c r="TWI23">
        <v>0</v>
      </c>
      <c r="TWJ23" t="s">
        <v>867</v>
      </c>
      <c r="TWP23">
        <v>5000</v>
      </c>
      <c r="TWQ23">
        <v>0</v>
      </c>
      <c r="TWR23" t="s">
        <v>867</v>
      </c>
      <c r="TWX23">
        <v>5000</v>
      </c>
      <c r="TWY23">
        <v>0</v>
      </c>
      <c r="TWZ23" t="s">
        <v>867</v>
      </c>
      <c r="TXF23">
        <v>5000</v>
      </c>
      <c r="TXG23">
        <v>0</v>
      </c>
      <c r="TXH23" t="s">
        <v>867</v>
      </c>
      <c r="TXN23">
        <v>5000</v>
      </c>
      <c r="TXO23">
        <v>0</v>
      </c>
      <c r="TXP23" t="s">
        <v>867</v>
      </c>
      <c r="TXV23">
        <v>5000</v>
      </c>
      <c r="TXW23">
        <v>0</v>
      </c>
      <c r="TXX23" t="s">
        <v>867</v>
      </c>
      <c r="TYD23">
        <v>5000</v>
      </c>
      <c r="TYE23">
        <v>0</v>
      </c>
      <c r="TYF23" t="s">
        <v>867</v>
      </c>
      <c r="TYL23">
        <v>5000</v>
      </c>
      <c r="TYM23">
        <v>0</v>
      </c>
      <c r="TYN23" t="s">
        <v>867</v>
      </c>
      <c r="TYT23">
        <v>5000</v>
      </c>
      <c r="TYU23">
        <v>0</v>
      </c>
      <c r="TYV23" t="s">
        <v>867</v>
      </c>
      <c r="TZB23">
        <v>5000</v>
      </c>
      <c r="TZC23">
        <v>0</v>
      </c>
      <c r="TZD23" t="s">
        <v>867</v>
      </c>
      <c r="TZJ23">
        <v>5000</v>
      </c>
      <c r="TZK23">
        <v>0</v>
      </c>
      <c r="TZL23" t="s">
        <v>867</v>
      </c>
      <c r="TZR23">
        <v>5000</v>
      </c>
      <c r="TZS23">
        <v>0</v>
      </c>
      <c r="TZT23" t="s">
        <v>867</v>
      </c>
      <c r="TZZ23">
        <v>5000</v>
      </c>
      <c r="UAA23">
        <v>0</v>
      </c>
      <c r="UAB23" t="s">
        <v>867</v>
      </c>
      <c r="UAH23">
        <v>5000</v>
      </c>
      <c r="UAI23">
        <v>0</v>
      </c>
      <c r="UAJ23" t="s">
        <v>867</v>
      </c>
      <c r="UAP23">
        <v>5000</v>
      </c>
      <c r="UAQ23">
        <v>0</v>
      </c>
      <c r="UAR23" t="s">
        <v>867</v>
      </c>
      <c r="UAX23">
        <v>5000</v>
      </c>
      <c r="UAY23">
        <v>0</v>
      </c>
      <c r="UAZ23" t="s">
        <v>867</v>
      </c>
      <c r="UBF23">
        <v>5000</v>
      </c>
      <c r="UBG23">
        <v>0</v>
      </c>
      <c r="UBH23" t="s">
        <v>867</v>
      </c>
      <c r="UBN23">
        <v>5000</v>
      </c>
      <c r="UBO23">
        <v>0</v>
      </c>
      <c r="UBP23" t="s">
        <v>867</v>
      </c>
      <c r="UBV23">
        <v>5000</v>
      </c>
      <c r="UBW23">
        <v>0</v>
      </c>
      <c r="UBX23" t="s">
        <v>867</v>
      </c>
      <c r="UCD23">
        <v>5000</v>
      </c>
      <c r="UCE23">
        <v>0</v>
      </c>
      <c r="UCF23" t="s">
        <v>867</v>
      </c>
      <c r="UCL23">
        <v>5000</v>
      </c>
      <c r="UCM23">
        <v>0</v>
      </c>
      <c r="UCN23" t="s">
        <v>867</v>
      </c>
      <c r="UCT23">
        <v>5000</v>
      </c>
      <c r="UCU23">
        <v>0</v>
      </c>
      <c r="UCV23" t="s">
        <v>867</v>
      </c>
      <c r="UDB23">
        <v>5000</v>
      </c>
      <c r="UDC23">
        <v>0</v>
      </c>
      <c r="UDD23" t="s">
        <v>867</v>
      </c>
      <c r="UDJ23">
        <v>5000</v>
      </c>
      <c r="UDK23">
        <v>0</v>
      </c>
      <c r="UDL23" t="s">
        <v>867</v>
      </c>
      <c r="UDR23">
        <v>5000</v>
      </c>
      <c r="UDS23">
        <v>0</v>
      </c>
      <c r="UDT23" t="s">
        <v>867</v>
      </c>
      <c r="UDZ23">
        <v>5000</v>
      </c>
      <c r="UEA23">
        <v>0</v>
      </c>
      <c r="UEB23" t="s">
        <v>867</v>
      </c>
      <c r="UEH23">
        <v>5000</v>
      </c>
      <c r="UEI23">
        <v>0</v>
      </c>
      <c r="UEJ23" t="s">
        <v>867</v>
      </c>
      <c r="UEP23">
        <v>5000</v>
      </c>
      <c r="UEQ23">
        <v>0</v>
      </c>
      <c r="UER23" t="s">
        <v>867</v>
      </c>
      <c r="UEX23">
        <v>5000</v>
      </c>
      <c r="UEY23">
        <v>0</v>
      </c>
      <c r="UEZ23" t="s">
        <v>867</v>
      </c>
      <c r="UFF23">
        <v>5000</v>
      </c>
      <c r="UFG23">
        <v>0</v>
      </c>
      <c r="UFH23" t="s">
        <v>867</v>
      </c>
      <c r="UFN23">
        <v>5000</v>
      </c>
      <c r="UFO23">
        <v>0</v>
      </c>
      <c r="UFP23" t="s">
        <v>867</v>
      </c>
      <c r="UFV23">
        <v>5000</v>
      </c>
      <c r="UFW23">
        <v>0</v>
      </c>
      <c r="UFX23" t="s">
        <v>867</v>
      </c>
      <c r="UGD23">
        <v>5000</v>
      </c>
      <c r="UGE23">
        <v>0</v>
      </c>
      <c r="UGF23" t="s">
        <v>867</v>
      </c>
      <c r="UGL23">
        <v>5000</v>
      </c>
      <c r="UGM23">
        <v>0</v>
      </c>
      <c r="UGN23" t="s">
        <v>867</v>
      </c>
      <c r="UGT23">
        <v>5000</v>
      </c>
      <c r="UGU23">
        <v>0</v>
      </c>
      <c r="UGV23" t="s">
        <v>867</v>
      </c>
      <c r="UHB23">
        <v>5000</v>
      </c>
      <c r="UHC23">
        <v>0</v>
      </c>
      <c r="UHD23" t="s">
        <v>867</v>
      </c>
      <c r="UHJ23">
        <v>5000</v>
      </c>
      <c r="UHK23">
        <v>0</v>
      </c>
      <c r="UHL23" t="s">
        <v>867</v>
      </c>
      <c r="UHR23">
        <v>5000</v>
      </c>
      <c r="UHS23">
        <v>0</v>
      </c>
      <c r="UHT23" t="s">
        <v>867</v>
      </c>
      <c r="UHZ23">
        <v>5000</v>
      </c>
      <c r="UIA23">
        <v>0</v>
      </c>
      <c r="UIB23" t="s">
        <v>867</v>
      </c>
      <c r="UIH23">
        <v>5000</v>
      </c>
      <c r="UII23">
        <v>0</v>
      </c>
      <c r="UIJ23" t="s">
        <v>867</v>
      </c>
      <c r="UIP23">
        <v>5000</v>
      </c>
      <c r="UIQ23">
        <v>0</v>
      </c>
      <c r="UIR23" t="s">
        <v>867</v>
      </c>
      <c r="UIX23">
        <v>5000</v>
      </c>
      <c r="UIY23">
        <v>0</v>
      </c>
      <c r="UIZ23" t="s">
        <v>867</v>
      </c>
      <c r="UJF23">
        <v>5000</v>
      </c>
      <c r="UJG23">
        <v>0</v>
      </c>
      <c r="UJH23" t="s">
        <v>867</v>
      </c>
      <c r="UJN23">
        <v>5000</v>
      </c>
      <c r="UJO23">
        <v>0</v>
      </c>
      <c r="UJP23" t="s">
        <v>867</v>
      </c>
      <c r="UJV23">
        <v>5000</v>
      </c>
      <c r="UJW23">
        <v>0</v>
      </c>
      <c r="UJX23" t="s">
        <v>867</v>
      </c>
      <c r="UKD23">
        <v>5000</v>
      </c>
      <c r="UKE23">
        <v>0</v>
      </c>
      <c r="UKF23" t="s">
        <v>867</v>
      </c>
      <c r="UKL23">
        <v>5000</v>
      </c>
      <c r="UKM23">
        <v>0</v>
      </c>
      <c r="UKN23" t="s">
        <v>867</v>
      </c>
      <c r="UKT23">
        <v>5000</v>
      </c>
      <c r="UKU23">
        <v>0</v>
      </c>
      <c r="UKV23" t="s">
        <v>867</v>
      </c>
      <c r="ULB23">
        <v>5000</v>
      </c>
      <c r="ULC23">
        <v>0</v>
      </c>
      <c r="ULD23" t="s">
        <v>867</v>
      </c>
      <c r="ULJ23">
        <v>5000</v>
      </c>
      <c r="ULK23">
        <v>0</v>
      </c>
      <c r="ULL23" t="s">
        <v>867</v>
      </c>
      <c r="ULR23">
        <v>5000</v>
      </c>
      <c r="ULS23">
        <v>0</v>
      </c>
      <c r="ULT23" t="s">
        <v>867</v>
      </c>
      <c r="ULZ23">
        <v>5000</v>
      </c>
      <c r="UMA23">
        <v>0</v>
      </c>
      <c r="UMB23" t="s">
        <v>867</v>
      </c>
      <c r="UMH23">
        <v>5000</v>
      </c>
      <c r="UMI23">
        <v>0</v>
      </c>
      <c r="UMJ23" t="s">
        <v>867</v>
      </c>
      <c r="UMP23">
        <v>5000</v>
      </c>
      <c r="UMQ23">
        <v>0</v>
      </c>
      <c r="UMR23" t="s">
        <v>867</v>
      </c>
      <c r="UMX23">
        <v>5000</v>
      </c>
      <c r="UMY23">
        <v>0</v>
      </c>
      <c r="UMZ23" t="s">
        <v>867</v>
      </c>
      <c r="UNF23">
        <v>5000</v>
      </c>
      <c r="UNG23">
        <v>0</v>
      </c>
      <c r="UNH23" t="s">
        <v>867</v>
      </c>
      <c r="UNN23">
        <v>5000</v>
      </c>
      <c r="UNO23">
        <v>0</v>
      </c>
      <c r="UNP23" t="s">
        <v>867</v>
      </c>
      <c r="UNV23">
        <v>5000</v>
      </c>
      <c r="UNW23">
        <v>0</v>
      </c>
      <c r="UNX23" t="s">
        <v>867</v>
      </c>
      <c r="UOD23">
        <v>5000</v>
      </c>
      <c r="UOE23">
        <v>0</v>
      </c>
      <c r="UOF23" t="s">
        <v>867</v>
      </c>
      <c r="UOL23">
        <v>5000</v>
      </c>
      <c r="UOM23">
        <v>0</v>
      </c>
      <c r="UON23" t="s">
        <v>867</v>
      </c>
      <c r="UOT23">
        <v>5000</v>
      </c>
      <c r="UOU23">
        <v>0</v>
      </c>
      <c r="UOV23" t="s">
        <v>867</v>
      </c>
      <c r="UPB23">
        <v>5000</v>
      </c>
      <c r="UPC23">
        <v>0</v>
      </c>
      <c r="UPD23" t="s">
        <v>867</v>
      </c>
      <c r="UPJ23">
        <v>5000</v>
      </c>
      <c r="UPK23">
        <v>0</v>
      </c>
      <c r="UPL23" t="s">
        <v>867</v>
      </c>
      <c r="UPR23">
        <v>5000</v>
      </c>
      <c r="UPS23">
        <v>0</v>
      </c>
      <c r="UPT23" t="s">
        <v>867</v>
      </c>
      <c r="UPZ23">
        <v>5000</v>
      </c>
      <c r="UQA23">
        <v>0</v>
      </c>
      <c r="UQB23" t="s">
        <v>867</v>
      </c>
      <c r="UQH23">
        <v>5000</v>
      </c>
      <c r="UQI23">
        <v>0</v>
      </c>
      <c r="UQJ23" t="s">
        <v>867</v>
      </c>
      <c r="UQP23">
        <v>5000</v>
      </c>
      <c r="UQQ23">
        <v>0</v>
      </c>
      <c r="UQR23" t="s">
        <v>867</v>
      </c>
      <c r="UQX23">
        <v>5000</v>
      </c>
      <c r="UQY23">
        <v>0</v>
      </c>
      <c r="UQZ23" t="s">
        <v>867</v>
      </c>
      <c r="URF23">
        <v>5000</v>
      </c>
      <c r="URG23">
        <v>0</v>
      </c>
      <c r="URH23" t="s">
        <v>867</v>
      </c>
      <c r="URN23">
        <v>5000</v>
      </c>
      <c r="URO23">
        <v>0</v>
      </c>
      <c r="URP23" t="s">
        <v>867</v>
      </c>
      <c r="URV23">
        <v>5000</v>
      </c>
      <c r="URW23">
        <v>0</v>
      </c>
      <c r="URX23" t="s">
        <v>867</v>
      </c>
      <c r="USD23">
        <v>5000</v>
      </c>
      <c r="USE23">
        <v>0</v>
      </c>
      <c r="USF23" t="s">
        <v>867</v>
      </c>
      <c r="USL23">
        <v>5000</v>
      </c>
      <c r="USM23">
        <v>0</v>
      </c>
      <c r="USN23" t="s">
        <v>867</v>
      </c>
      <c r="UST23">
        <v>5000</v>
      </c>
      <c r="USU23">
        <v>0</v>
      </c>
      <c r="USV23" t="s">
        <v>867</v>
      </c>
      <c r="UTB23">
        <v>5000</v>
      </c>
      <c r="UTC23">
        <v>0</v>
      </c>
      <c r="UTD23" t="s">
        <v>867</v>
      </c>
      <c r="UTJ23">
        <v>5000</v>
      </c>
      <c r="UTK23">
        <v>0</v>
      </c>
      <c r="UTL23" t="s">
        <v>867</v>
      </c>
      <c r="UTR23">
        <v>5000</v>
      </c>
      <c r="UTS23">
        <v>0</v>
      </c>
      <c r="UTT23" t="s">
        <v>867</v>
      </c>
      <c r="UTZ23">
        <v>5000</v>
      </c>
      <c r="UUA23">
        <v>0</v>
      </c>
      <c r="UUB23" t="s">
        <v>867</v>
      </c>
      <c r="UUH23">
        <v>5000</v>
      </c>
      <c r="UUI23">
        <v>0</v>
      </c>
      <c r="UUJ23" t="s">
        <v>867</v>
      </c>
      <c r="UUP23">
        <v>5000</v>
      </c>
      <c r="UUQ23">
        <v>0</v>
      </c>
      <c r="UUR23" t="s">
        <v>867</v>
      </c>
      <c r="UUX23">
        <v>5000</v>
      </c>
      <c r="UUY23">
        <v>0</v>
      </c>
      <c r="UUZ23" t="s">
        <v>867</v>
      </c>
      <c r="UVF23">
        <v>5000</v>
      </c>
      <c r="UVG23">
        <v>0</v>
      </c>
      <c r="UVH23" t="s">
        <v>867</v>
      </c>
      <c r="UVN23">
        <v>5000</v>
      </c>
      <c r="UVO23">
        <v>0</v>
      </c>
      <c r="UVP23" t="s">
        <v>867</v>
      </c>
      <c r="UVV23">
        <v>5000</v>
      </c>
      <c r="UVW23">
        <v>0</v>
      </c>
      <c r="UVX23" t="s">
        <v>867</v>
      </c>
      <c r="UWD23">
        <v>5000</v>
      </c>
      <c r="UWE23">
        <v>0</v>
      </c>
      <c r="UWF23" t="s">
        <v>867</v>
      </c>
      <c r="UWL23">
        <v>5000</v>
      </c>
      <c r="UWM23">
        <v>0</v>
      </c>
      <c r="UWN23" t="s">
        <v>867</v>
      </c>
      <c r="UWT23">
        <v>5000</v>
      </c>
      <c r="UWU23">
        <v>0</v>
      </c>
      <c r="UWV23" t="s">
        <v>867</v>
      </c>
      <c r="UXB23">
        <v>5000</v>
      </c>
      <c r="UXC23">
        <v>0</v>
      </c>
      <c r="UXD23" t="s">
        <v>867</v>
      </c>
      <c r="UXJ23">
        <v>5000</v>
      </c>
      <c r="UXK23">
        <v>0</v>
      </c>
      <c r="UXL23" t="s">
        <v>867</v>
      </c>
      <c r="UXR23">
        <v>5000</v>
      </c>
      <c r="UXS23">
        <v>0</v>
      </c>
      <c r="UXT23" t="s">
        <v>867</v>
      </c>
      <c r="UXZ23">
        <v>5000</v>
      </c>
      <c r="UYA23">
        <v>0</v>
      </c>
      <c r="UYB23" t="s">
        <v>867</v>
      </c>
      <c r="UYH23">
        <v>5000</v>
      </c>
      <c r="UYI23">
        <v>0</v>
      </c>
      <c r="UYJ23" t="s">
        <v>867</v>
      </c>
      <c r="UYP23">
        <v>5000</v>
      </c>
      <c r="UYQ23">
        <v>0</v>
      </c>
      <c r="UYR23" t="s">
        <v>867</v>
      </c>
      <c r="UYX23">
        <v>5000</v>
      </c>
      <c r="UYY23">
        <v>0</v>
      </c>
      <c r="UYZ23" t="s">
        <v>867</v>
      </c>
      <c r="UZF23">
        <v>5000</v>
      </c>
      <c r="UZG23">
        <v>0</v>
      </c>
      <c r="UZH23" t="s">
        <v>867</v>
      </c>
      <c r="UZN23">
        <v>5000</v>
      </c>
      <c r="UZO23">
        <v>0</v>
      </c>
      <c r="UZP23" t="s">
        <v>867</v>
      </c>
      <c r="UZV23">
        <v>5000</v>
      </c>
      <c r="UZW23">
        <v>0</v>
      </c>
      <c r="UZX23" t="s">
        <v>867</v>
      </c>
      <c r="VAD23">
        <v>5000</v>
      </c>
      <c r="VAE23">
        <v>0</v>
      </c>
      <c r="VAF23" t="s">
        <v>867</v>
      </c>
      <c r="VAL23">
        <v>5000</v>
      </c>
      <c r="VAM23">
        <v>0</v>
      </c>
      <c r="VAN23" t="s">
        <v>867</v>
      </c>
      <c r="VAT23">
        <v>5000</v>
      </c>
      <c r="VAU23">
        <v>0</v>
      </c>
      <c r="VAV23" t="s">
        <v>867</v>
      </c>
      <c r="VBB23">
        <v>5000</v>
      </c>
      <c r="VBC23">
        <v>0</v>
      </c>
      <c r="VBD23" t="s">
        <v>867</v>
      </c>
      <c r="VBJ23">
        <v>5000</v>
      </c>
      <c r="VBK23">
        <v>0</v>
      </c>
      <c r="VBL23" t="s">
        <v>867</v>
      </c>
      <c r="VBR23">
        <v>5000</v>
      </c>
      <c r="VBS23">
        <v>0</v>
      </c>
      <c r="VBT23" t="s">
        <v>867</v>
      </c>
      <c r="VBZ23">
        <v>5000</v>
      </c>
      <c r="VCA23">
        <v>0</v>
      </c>
      <c r="VCB23" t="s">
        <v>867</v>
      </c>
      <c r="VCH23">
        <v>5000</v>
      </c>
      <c r="VCI23">
        <v>0</v>
      </c>
      <c r="VCJ23" t="s">
        <v>867</v>
      </c>
      <c r="VCP23">
        <v>5000</v>
      </c>
      <c r="VCQ23">
        <v>0</v>
      </c>
      <c r="VCR23" t="s">
        <v>867</v>
      </c>
      <c r="VCX23">
        <v>5000</v>
      </c>
      <c r="VCY23">
        <v>0</v>
      </c>
      <c r="VCZ23" t="s">
        <v>867</v>
      </c>
      <c r="VDF23">
        <v>5000</v>
      </c>
      <c r="VDG23">
        <v>0</v>
      </c>
      <c r="VDH23" t="s">
        <v>867</v>
      </c>
      <c r="VDN23">
        <v>5000</v>
      </c>
      <c r="VDO23">
        <v>0</v>
      </c>
      <c r="VDP23" t="s">
        <v>867</v>
      </c>
      <c r="VDV23">
        <v>5000</v>
      </c>
      <c r="VDW23">
        <v>0</v>
      </c>
      <c r="VDX23" t="s">
        <v>867</v>
      </c>
      <c r="VED23">
        <v>5000</v>
      </c>
      <c r="VEE23">
        <v>0</v>
      </c>
      <c r="VEF23" t="s">
        <v>867</v>
      </c>
      <c r="VEL23">
        <v>5000</v>
      </c>
      <c r="VEM23">
        <v>0</v>
      </c>
      <c r="VEN23" t="s">
        <v>867</v>
      </c>
      <c r="VET23">
        <v>5000</v>
      </c>
      <c r="VEU23">
        <v>0</v>
      </c>
      <c r="VEV23" t="s">
        <v>867</v>
      </c>
      <c r="VFB23">
        <v>5000</v>
      </c>
      <c r="VFC23">
        <v>0</v>
      </c>
      <c r="VFD23" t="s">
        <v>867</v>
      </c>
      <c r="VFJ23">
        <v>5000</v>
      </c>
      <c r="VFK23">
        <v>0</v>
      </c>
      <c r="VFL23" t="s">
        <v>867</v>
      </c>
      <c r="VFR23">
        <v>5000</v>
      </c>
      <c r="VFS23">
        <v>0</v>
      </c>
      <c r="VFT23" t="s">
        <v>867</v>
      </c>
      <c r="VFZ23">
        <v>5000</v>
      </c>
      <c r="VGA23">
        <v>0</v>
      </c>
      <c r="VGB23" t="s">
        <v>867</v>
      </c>
      <c r="VGH23">
        <v>5000</v>
      </c>
      <c r="VGI23">
        <v>0</v>
      </c>
      <c r="VGJ23" t="s">
        <v>867</v>
      </c>
      <c r="VGP23">
        <v>5000</v>
      </c>
      <c r="VGQ23">
        <v>0</v>
      </c>
      <c r="VGR23" t="s">
        <v>867</v>
      </c>
      <c r="VGX23">
        <v>5000</v>
      </c>
      <c r="VGY23">
        <v>0</v>
      </c>
      <c r="VGZ23" t="s">
        <v>867</v>
      </c>
      <c r="VHF23">
        <v>5000</v>
      </c>
      <c r="VHG23">
        <v>0</v>
      </c>
      <c r="VHH23" t="s">
        <v>867</v>
      </c>
      <c r="VHN23">
        <v>5000</v>
      </c>
      <c r="VHO23">
        <v>0</v>
      </c>
      <c r="VHP23" t="s">
        <v>867</v>
      </c>
      <c r="VHV23">
        <v>5000</v>
      </c>
      <c r="VHW23">
        <v>0</v>
      </c>
      <c r="VHX23" t="s">
        <v>867</v>
      </c>
      <c r="VID23">
        <v>5000</v>
      </c>
      <c r="VIE23">
        <v>0</v>
      </c>
      <c r="VIF23" t="s">
        <v>867</v>
      </c>
      <c r="VIL23">
        <v>5000</v>
      </c>
      <c r="VIM23">
        <v>0</v>
      </c>
      <c r="VIN23" t="s">
        <v>867</v>
      </c>
      <c r="VIT23">
        <v>5000</v>
      </c>
      <c r="VIU23">
        <v>0</v>
      </c>
      <c r="VIV23" t="s">
        <v>867</v>
      </c>
      <c r="VJB23">
        <v>5000</v>
      </c>
      <c r="VJC23">
        <v>0</v>
      </c>
      <c r="VJD23" t="s">
        <v>867</v>
      </c>
      <c r="VJJ23">
        <v>5000</v>
      </c>
      <c r="VJK23">
        <v>0</v>
      </c>
      <c r="VJL23" t="s">
        <v>867</v>
      </c>
      <c r="VJR23">
        <v>5000</v>
      </c>
      <c r="VJS23">
        <v>0</v>
      </c>
      <c r="VJT23" t="s">
        <v>867</v>
      </c>
      <c r="VJZ23">
        <v>5000</v>
      </c>
      <c r="VKA23">
        <v>0</v>
      </c>
      <c r="VKB23" t="s">
        <v>867</v>
      </c>
      <c r="VKH23">
        <v>5000</v>
      </c>
      <c r="VKI23">
        <v>0</v>
      </c>
      <c r="VKJ23" t="s">
        <v>867</v>
      </c>
      <c r="VKP23">
        <v>5000</v>
      </c>
      <c r="VKQ23">
        <v>0</v>
      </c>
      <c r="VKR23" t="s">
        <v>867</v>
      </c>
      <c r="VKX23">
        <v>5000</v>
      </c>
      <c r="VKY23">
        <v>0</v>
      </c>
      <c r="VKZ23" t="s">
        <v>867</v>
      </c>
      <c r="VLF23">
        <v>5000</v>
      </c>
      <c r="VLG23">
        <v>0</v>
      </c>
      <c r="VLH23" t="s">
        <v>867</v>
      </c>
      <c r="VLN23">
        <v>5000</v>
      </c>
      <c r="VLO23">
        <v>0</v>
      </c>
      <c r="VLP23" t="s">
        <v>867</v>
      </c>
      <c r="VLV23">
        <v>5000</v>
      </c>
      <c r="VLW23">
        <v>0</v>
      </c>
      <c r="VLX23" t="s">
        <v>867</v>
      </c>
      <c r="VMD23">
        <v>5000</v>
      </c>
      <c r="VME23">
        <v>0</v>
      </c>
      <c r="VMF23" t="s">
        <v>867</v>
      </c>
      <c r="VML23">
        <v>5000</v>
      </c>
      <c r="VMM23">
        <v>0</v>
      </c>
      <c r="VMN23" t="s">
        <v>867</v>
      </c>
      <c r="VMT23">
        <v>5000</v>
      </c>
      <c r="VMU23">
        <v>0</v>
      </c>
      <c r="VMV23" t="s">
        <v>867</v>
      </c>
      <c r="VNB23">
        <v>5000</v>
      </c>
      <c r="VNC23">
        <v>0</v>
      </c>
      <c r="VND23" t="s">
        <v>867</v>
      </c>
      <c r="VNJ23">
        <v>5000</v>
      </c>
      <c r="VNK23">
        <v>0</v>
      </c>
      <c r="VNL23" t="s">
        <v>867</v>
      </c>
      <c r="VNR23">
        <v>5000</v>
      </c>
      <c r="VNS23">
        <v>0</v>
      </c>
      <c r="VNT23" t="s">
        <v>867</v>
      </c>
      <c r="VNZ23">
        <v>5000</v>
      </c>
      <c r="VOA23">
        <v>0</v>
      </c>
      <c r="VOB23" t="s">
        <v>867</v>
      </c>
      <c r="VOH23">
        <v>5000</v>
      </c>
      <c r="VOI23">
        <v>0</v>
      </c>
      <c r="VOJ23" t="s">
        <v>867</v>
      </c>
      <c r="VOP23">
        <v>5000</v>
      </c>
      <c r="VOQ23">
        <v>0</v>
      </c>
      <c r="VOR23" t="s">
        <v>867</v>
      </c>
      <c r="VOX23">
        <v>5000</v>
      </c>
      <c r="VOY23">
        <v>0</v>
      </c>
      <c r="VOZ23" t="s">
        <v>867</v>
      </c>
      <c r="VPF23">
        <v>5000</v>
      </c>
      <c r="VPG23">
        <v>0</v>
      </c>
      <c r="VPH23" t="s">
        <v>867</v>
      </c>
      <c r="VPN23">
        <v>5000</v>
      </c>
      <c r="VPO23">
        <v>0</v>
      </c>
      <c r="VPP23" t="s">
        <v>867</v>
      </c>
      <c r="VPV23">
        <v>5000</v>
      </c>
      <c r="VPW23">
        <v>0</v>
      </c>
      <c r="VPX23" t="s">
        <v>867</v>
      </c>
      <c r="VQD23">
        <v>5000</v>
      </c>
      <c r="VQE23">
        <v>0</v>
      </c>
      <c r="VQF23" t="s">
        <v>867</v>
      </c>
      <c r="VQL23">
        <v>5000</v>
      </c>
      <c r="VQM23">
        <v>0</v>
      </c>
      <c r="VQN23" t="s">
        <v>867</v>
      </c>
      <c r="VQT23">
        <v>5000</v>
      </c>
      <c r="VQU23">
        <v>0</v>
      </c>
      <c r="VQV23" t="s">
        <v>867</v>
      </c>
      <c r="VRB23">
        <v>5000</v>
      </c>
      <c r="VRC23">
        <v>0</v>
      </c>
      <c r="VRD23" t="s">
        <v>867</v>
      </c>
      <c r="VRJ23">
        <v>5000</v>
      </c>
      <c r="VRK23">
        <v>0</v>
      </c>
      <c r="VRL23" t="s">
        <v>867</v>
      </c>
      <c r="VRR23">
        <v>5000</v>
      </c>
      <c r="VRS23">
        <v>0</v>
      </c>
      <c r="VRT23" t="s">
        <v>867</v>
      </c>
      <c r="VRZ23">
        <v>5000</v>
      </c>
      <c r="VSA23">
        <v>0</v>
      </c>
      <c r="VSB23" t="s">
        <v>867</v>
      </c>
      <c r="VSH23">
        <v>5000</v>
      </c>
      <c r="VSI23">
        <v>0</v>
      </c>
      <c r="VSJ23" t="s">
        <v>867</v>
      </c>
      <c r="VSP23">
        <v>5000</v>
      </c>
      <c r="VSQ23">
        <v>0</v>
      </c>
      <c r="VSR23" t="s">
        <v>867</v>
      </c>
      <c r="VSX23">
        <v>5000</v>
      </c>
      <c r="VSY23">
        <v>0</v>
      </c>
      <c r="VSZ23" t="s">
        <v>867</v>
      </c>
      <c r="VTF23">
        <v>5000</v>
      </c>
      <c r="VTG23">
        <v>0</v>
      </c>
      <c r="VTH23" t="s">
        <v>867</v>
      </c>
      <c r="VTN23">
        <v>5000</v>
      </c>
      <c r="VTO23">
        <v>0</v>
      </c>
      <c r="VTP23" t="s">
        <v>867</v>
      </c>
      <c r="VTV23">
        <v>5000</v>
      </c>
      <c r="VTW23">
        <v>0</v>
      </c>
      <c r="VTX23" t="s">
        <v>867</v>
      </c>
      <c r="VUD23">
        <v>5000</v>
      </c>
      <c r="VUE23">
        <v>0</v>
      </c>
      <c r="VUF23" t="s">
        <v>867</v>
      </c>
      <c r="VUL23">
        <v>5000</v>
      </c>
      <c r="VUM23">
        <v>0</v>
      </c>
      <c r="VUN23" t="s">
        <v>867</v>
      </c>
      <c r="VUT23">
        <v>5000</v>
      </c>
      <c r="VUU23">
        <v>0</v>
      </c>
      <c r="VUV23" t="s">
        <v>867</v>
      </c>
      <c r="VVB23">
        <v>5000</v>
      </c>
      <c r="VVC23">
        <v>0</v>
      </c>
      <c r="VVD23" t="s">
        <v>867</v>
      </c>
      <c r="VVJ23">
        <v>5000</v>
      </c>
      <c r="VVK23">
        <v>0</v>
      </c>
      <c r="VVL23" t="s">
        <v>867</v>
      </c>
      <c r="VVR23">
        <v>5000</v>
      </c>
      <c r="VVS23">
        <v>0</v>
      </c>
      <c r="VVT23" t="s">
        <v>867</v>
      </c>
      <c r="VVZ23">
        <v>5000</v>
      </c>
      <c r="VWA23">
        <v>0</v>
      </c>
      <c r="VWB23" t="s">
        <v>867</v>
      </c>
      <c r="VWH23">
        <v>5000</v>
      </c>
      <c r="VWI23">
        <v>0</v>
      </c>
      <c r="VWJ23" t="s">
        <v>867</v>
      </c>
      <c r="VWP23">
        <v>5000</v>
      </c>
      <c r="VWQ23">
        <v>0</v>
      </c>
      <c r="VWR23" t="s">
        <v>867</v>
      </c>
      <c r="VWX23">
        <v>5000</v>
      </c>
      <c r="VWY23">
        <v>0</v>
      </c>
      <c r="VWZ23" t="s">
        <v>867</v>
      </c>
      <c r="VXF23">
        <v>5000</v>
      </c>
      <c r="VXG23">
        <v>0</v>
      </c>
      <c r="VXH23" t="s">
        <v>867</v>
      </c>
      <c r="VXN23">
        <v>5000</v>
      </c>
      <c r="VXO23">
        <v>0</v>
      </c>
      <c r="VXP23" t="s">
        <v>867</v>
      </c>
      <c r="VXV23">
        <v>5000</v>
      </c>
      <c r="VXW23">
        <v>0</v>
      </c>
      <c r="VXX23" t="s">
        <v>867</v>
      </c>
      <c r="VYD23">
        <v>5000</v>
      </c>
      <c r="VYE23">
        <v>0</v>
      </c>
      <c r="VYF23" t="s">
        <v>867</v>
      </c>
      <c r="VYL23">
        <v>5000</v>
      </c>
      <c r="VYM23">
        <v>0</v>
      </c>
      <c r="VYN23" t="s">
        <v>867</v>
      </c>
      <c r="VYT23">
        <v>5000</v>
      </c>
      <c r="VYU23">
        <v>0</v>
      </c>
      <c r="VYV23" t="s">
        <v>867</v>
      </c>
      <c r="VZB23">
        <v>5000</v>
      </c>
      <c r="VZC23">
        <v>0</v>
      </c>
      <c r="VZD23" t="s">
        <v>867</v>
      </c>
      <c r="VZJ23">
        <v>5000</v>
      </c>
      <c r="VZK23">
        <v>0</v>
      </c>
      <c r="VZL23" t="s">
        <v>867</v>
      </c>
      <c r="VZR23">
        <v>5000</v>
      </c>
      <c r="VZS23">
        <v>0</v>
      </c>
      <c r="VZT23" t="s">
        <v>867</v>
      </c>
      <c r="VZZ23">
        <v>5000</v>
      </c>
      <c r="WAA23">
        <v>0</v>
      </c>
      <c r="WAB23" t="s">
        <v>867</v>
      </c>
      <c r="WAH23">
        <v>5000</v>
      </c>
      <c r="WAI23">
        <v>0</v>
      </c>
      <c r="WAJ23" t="s">
        <v>867</v>
      </c>
      <c r="WAP23">
        <v>5000</v>
      </c>
      <c r="WAQ23">
        <v>0</v>
      </c>
      <c r="WAR23" t="s">
        <v>867</v>
      </c>
      <c r="WAX23">
        <v>5000</v>
      </c>
      <c r="WAY23">
        <v>0</v>
      </c>
      <c r="WAZ23" t="s">
        <v>867</v>
      </c>
      <c r="WBF23">
        <v>5000</v>
      </c>
      <c r="WBG23">
        <v>0</v>
      </c>
      <c r="WBH23" t="s">
        <v>867</v>
      </c>
      <c r="WBN23">
        <v>5000</v>
      </c>
      <c r="WBO23">
        <v>0</v>
      </c>
      <c r="WBP23" t="s">
        <v>867</v>
      </c>
      <c r="WBV23">
        <v>5000</v>
      </c>
      <c r="WBW23">
        <v>0</v>
      </c>
      <c r="WBX23" t="s">
        <v>867</v>
      </c>
      <c r="WCD23">
        <v>5000</v>
      </c>
      <c r="WCE23">
        <v>0</v>
      </c>
      <c r="WCF23" t="s">
        <v>867</v>
      </c>
      <c r="WCL23">
        <v>5000</v>
      </c>
      <c r="WCM23">
        <v>0</v>
      </c>
      <c r="WCN23" t="s">
        <v>867</v>
      </c>
      <c r="WCT23">
        <v>5000</v>
      </c>
      <c r="WCU23">
        <v>0</v>
      </c>
      <c r="WCV23" t="s">
        <v>867</v>
      </c>
      <c r="WDB23">
        <v>5000</v>
      </c>
      <c r="WDC23">
        <v>0</v>
      </c>
      <c r="WDD23" t="s">
        <v>867</v>
      </c>
      <c r="WDJ23">
        <v>5000</v>
      </c>
      <c r="WDK23">
        <v>0</v>
      </c>
      <c r="WDL23" t="s">
        <v>867</v>
      </c>
      <c r="WDR23">
        <v>5000</v>
      </c>
      <c r="WDS23">
        <v>0</v>
      </c>
      <c r="WDT23" t="s">
        <v>867</v>
      </c>
      <c r="WDZ23">
        <v>5000</v>
      </c>
      <c r="WEA23">
        <v>0</v>
      </c>
      <c r="WEB23" t="s">
        <v>867</v>
      </c>
      <c r="WEH23">
        <v>5000</v>
      </c>
      <c r="WEI23">
        <v>0</v>
      </c>
      <c r="WEJ23" t="s">
        <v>867</v>
      </c>
      <c r="WEP23">
        <v>5000</v>
      </c>
      <c r="WEQ23">
        <v>0</v>
      </c>
      <c r="WER23" t="s">
        <v>867</v>
      </c>
      <c r="WEX23">
        <v>5000</v>
      </c>
      <c r="WEY23">
        <v>0</v>
      </c>
      <c r="WEZ23" t="s">
        <v>867</v>
      </c>
      <c r="WFF23">
        <v>5000</v>
      </c>
      <c r="WFG23">
        <v>0</v>
      </c>
      <c r="WFH23" t="s">
        <v>867</v>
      </c>
      <c r="WFN23">
        <v>5000</v>
      </c>
      <c r="WFO23">
        <v>0</v>
      </c>
      <c r="WFP23" t="s">
        <v>867</v>
      </c>
      <c r="WFV23">
        <v>5000</v>
      </c>
      <c r="WFW23">
        <v>0</v>
      </c>
      <c r="WFX23" t="s">
        <v>867</v>
      </c>
      <c r="WGD23">
        <v>5000</v>
      </c>
      <c r="WGE23">
        <v>0</v>
      </c>
      <c r="WGF23" t="s">
        <v>867</v>
      </c>
      <c r="WGL23">
        <v>5000</v>
      </c>
      <c r="WGM23">
        <v>0</v>
      </c>
      <c r="WGN23" t="s">
        <v>867</v>
      </c>
      <c r="WGT23">
        <v>5000</v>
      </c>
      <c r="WGU23">
        <v>0</v>
      </c>
      <c r="WGV23" t="s">
        <v>867</v>
      </c>
      <c r="WHB23">
        <v>5000</v>
      </c>
      <c r="WHC23">
        <v>0</v>
      </c>
      <c r="WHD23" t="s">
        <v>867</v>
      </c>
      <c r="WHJ23">
        <v>5000</v>
      </c>
      <c r="WHK23">
        <v>0</v>
      </c>
      <c r="WHL23" t="s">
        <v>867</v>
      </c>
      <c r="WHR23">
        <v>5000</v>
      </c>
      <c r="WHS23">
        <v>0</v>
      </c>
      <c r="WHT23" t="s">
        <v>867</v>
      </c>
      <c r="WHZ23">
        <v>5000</v>
      </c>
      <c r="WIA23">
        <v>0</v>
      </c>
      <c r="WIB23" t="s">
        <v>867</v>
      </c>
      <c r="WIH23">
        <v>5000</v>
      </c>
      <c r="WII23">
        <v>0</v>
      </c>
      <c r="WIJ23" t="s">
        <v>867</v>
      </c>
      <c r="WIP23">
        <v>5000</v>
      </c>
      <c r="WIQ23">
        <v>0</v>
      </c>
      <c r="WIR23" t="s">
        <v>867</v>
      </c>
      <c r="WIX23">
        <v>5000</v>
      </c>
      <c r="WIY23">
        <v>0</v>
      </c>
      <c r="WIZ23" t="s">
        <v>867</v>
      </c>
      <c r="WJF23">
        <v>5000</v>
      </c>
      <c r="WJG23">
        <v>0</v>
      </c>
      <c r="WJH23" t="s">
        <v>867</v>
      </c>
      <c r="WJN23">
        <v>5000</v>
      </c>
      <c r="WJO23">
        <v>0</v>
      </c>
      <c r="WJP23" t="s">
        <v>867</v>
      </c>
      <c r="WJV23">
        <v>5000</v>
      </c>
      <c r="WJW23">
        <v>0</v>
      </c>
      <c r="WJX23" t="s">
        <v>867</v>
      </c>
      <c r="WKD23">
        <v>5000</v>
      </c>
      <c r="WKE23">
        <v>0</v>
      </c>
      <c r="WKF23" t="s">
        <v>867</v>
      </c>
      <c r="WKL23">
        <v>5000</v>
      </c>
      <c r="WKM23">
        <v>0</v>
      </c>
      <c r="WKN23" t="s">
        <v>867</v>
      </c>
      <c r="WKT23">
        <v>5000</v>
      </c>
      <c r="WKU23">
        <v>0</v>
      </c>
      <c r="WKV23" t="s">
        <v>867</v>
      </c>
      <c r="WLB23">
        <v>5000</v>
      </c>
      <c r="WLC23">
        <v>0</v>
      </c>
      <c r="WLD23" t="s">
        <v>867</v>
      </c>
      <c r="WLJ23">
        <v>5000</v>
      </c>
      <c r="WLK23">
        <v>0</v>
      </c>
      <c r="WLL23" t="s">
        <v>867</v>
      </c>
      <c r="WLR23">
        <v>5000</v>
      </c>
      <c r="WLS23">
        <v>0</v>
      </c>
      <c r="WLT23" t="s">
        <v>867</v>
      </c>
      <c r="WLZ23">
        <v>5000</v>
      </c>
      <c r="WMA23">
        <v>0</v>
      </c>
      <c r="WMB23" t="s">
        <v>867</v>
      </c>
      <c r="WMH23">
        <v>5000</v>
      </c>
      <c r="WMI23">
        <v>0</v>
      </c>
      <c r="WMJ23" t="s">
        <v>867</v>
      </c>
      <c r="WMP23">
        <v>5000</v>
      </c>
      <c r="WMQ23">
        <v>0</v>
      </c>
      <c r="WMR23" t="s">
        <v>867</v>
      </c>
      <c r="WMX23">
        <v>5000</v>
      </c>
      <c r="WMY23">
        <v>0</v>
      </c>
      <c r="WMZ23" t="s">
        <v>867</v>
      </c>
      <c r="WNF23">
        <v>5000</v>
      </c>
      <c r="WNG23">
        <v>0</v>
      </c>
      <c r="WNH23" t="s">
        <v>867</v>
      </c>
      <c r="WNN23">
        <v>5000</v>
      </c>
      <c r="WNO23">
        <v>0</v>
      </c>
      <c r="WNP23" t="s">
        <v>867</v>
      </c>
      <c r="WNV23">
        <v>5000</v>
      </c>
      <c r="WNW23">
        <v>0</v>
      </c>
      <c r="WNX23" t="s">
        <v>867</v>
      </c>
      <c r="WOD23">
        <v>5000</v>
      </c>
      <c r="WOE23">
        <v>0</v>
      </c>
      <c r="WOF23" t="s">
        <v>867</v>
      </c>
      <c r="WOL23">
        <v>5000</v>
      </c>
      <c r="WOM23">
        <v>0</v>
      </c>
      <c r="WON23" t="s">
        <v>867</v>
      </c>
      <c r="WOT23">
        <v>5000</v>
      </c>
      <c r="WOU23">
        <v>0</v>
      </c>
      <c r="WOV23" t="s">
        <v>867</v>
      </c>
      <c r="WPB23">
        <v>5000</v>
      </c>
      <c r="WPC23">
        <v>0</v>
      </c>
      <c r="WPD23" t="s">
        <v>867</v>
      </c>
      <c r="WPJ23">
        <v>5000</v>
      </c>
      <c r="WPK23">
        <v>0</v>
      </c>
      <c r="WPL23" t="s">
        <v>867</v>
      </c>
      <c r="WPR23">
        <v>5000</v>
      </c>
      <c r="WPS23">
        <v>0</v>
      </c>
      <c r="WPT23" t="s">
        <v>867</v>
      </c>
      <c r="WPZ23">
        <v>5000</v>
      </c>
      <c r="WQA23">
        <v>0</v>
      </c>
      <c r="WQB23" t="s">
        <v>867</v>
      </c>
      <c r="WQH23">
        <v>5000</v>
      </c>
      <c r="WQI23">
        <v>0</v>
      </c>
      <c r="WQJ23" t="s">
        <v>867</v>
      </c>
      <c r="WQP23">
        <v>5000</v>
      </c>
      <c r="WQQ23">
        <v>0</v>
      </c>
      <c r="WQR23" t="s">
        <v>867</v>
      </c>
      <c r="WQX23">
        <v>5000</v>
      </c>
      <c r="WQY23">
        <v>0</v>
      </c>
      <c r="WQZ23" t="s">
        <v>867</v>
      </c>
      <c r="WRF23">
        <v>5000</v>
      </c>
      <c r="WRG23">
        <v>0</v>
      </c>
      <c r="WRH23" t="s">
        <v>867</v>
      </c>
      <c r="WRN23">
        <v>5000</v>
      </c>
      <c r="WRO23">
        <v>0</v>
      </c>
      <c r="WRP23" t="s">
        <v>867</v>
      </c>
      <c r="WRV23">
        <v>5000</v>
      </c>
      <c r="WRW23">
        <v>0</v>
      </c>
      <c r="WRX23" t="s">
        <v>867</v>
      </c>
      <c r="WSD23">
        <v>5000</v>
      </c>
      <c r="WSE23">
        <v>0</v>
      </c>
      <c r="WSF23" t="s">
        <v>867</v>
      </c>
      <c r="WSL23">
        <v>5000</v>
      </c>
      <c r="WSM23">
        <v>0</v>
      </c>
      <c r="WSN23" t="s">
        <v>867</v>
      </c>
      <c r="WST23">
        <v>5000</v>
      </c>
      <c r="WSU23">
        <v>0</v>
      </c>
      <c r="WSV23" t="s">
        <v>867</v>
      </c>
      <c r="WTB23">
        <v>5000</v>
      </c>
      <c r="WTC23">
        <v>0</v>
      </c>
      <c r="WTD23" t="s">
        <v>867</v>
      </c>
      <c r="WTJ23">
        <v>5000</v>
      </c>
      <c r="WTK23">
        <v>0</v>
      </c>
      <c r="WTL23" t="s">
        <v>867</v>
      </c>
      <c r="WTR23">
        <v>5000</v>
      </c>
      <c r="WTS23">
        <v>0</v>
      </c>
      <c r="WTT23" t="s">
        <v>867</v>
      </c>
      <c r="WTZ23">
        <v>5000</v>
      </c>
      <c r="WUA23">
        <v>0</v>
      </c>
      <c r="WUB23" t="s">
        <v>867</v>
      </c>
      <c r="WUH23">
        <v>5000</v>
      </c>
      <c r="WUI23">
        <v>0</v>
      </c>
      <c r="WUJ23" t="s">
        <v>867</v>
      </c>
      <c r="WUP23">
        <v>5000</v>
      </c>
      <c r="WUQ23">
        <v>0</v>
      </c>
      <c r="WUR23" t="s">
        <v>867</v>
      </c>
      <c r="WUX23">
        <v>5000</v>
      </c>
      <c r="WUY23">
        <v>0</v>
      </c>
      <c r="WUZ23" t="s">
        <v>867</v>
      </c>
      <c r="WVF23">
        <v>5000</v>
      </c>
      <c r="WVG23">
        <v>0</v>
      </c>
      <c r="WVH23" t="s">
        <v>867</v>
      </c>
      <c r="WVN23">
        <v>5000</v>
      </c>
      <c r="WVO23">
        <v>0</v>
      </c>
      <c r="WVP23" t="s">
        <v>867</v>
      </c>
      <c r="WVV23">
        <v>5000</v>
      </c>
      <c r="WVW23">
        <v>0</v>
      </c>
      <c r="WVX23" t="s">
        <v>867</v>
      </c>
      <c r="WWD23">
        <v>5000</v>
      </c>
      <c r="WWE23">
        <v>0</v>
      </c>
      <c r="WWF23" t="s">
        <v>867</v>
      </c>
      <c r="WWL23">
        <v>5000</v>
      </c>
      <c r="WWM23">
        <v>0</v>
      </c>
      <c r="WWN23" t="s">
        <v>867</v>
      </c>
      <c r="WWT23">
        <v>5000</v>
      </c>
      <c r="WWU23">
        <v>0</v>
      </c>
      <c r="WWV23" t="s">
        <v>867</v>
      </c>
      <c r="WXB23">
        <v>5000</v>
      </c>
      <c r="WXC23">
        <v>0</v>
      </c>
      <c r="WXD23" t="s">
        <v>867</v>
      </c>
      <c r="WXJ23">
        <v>5000</v>
      </c>
      <c r="WXK23">
        <v>0</v>
      </c>
      <c r="WXL23" t="s">
        <v>867</v>
      </c>
      <c r="WXR23">
        <v>5000</v>
      </c>
      <c r="WXS23">
        <v>0</v>
      </c>
      <c r="WXT23" t="s">
        <v>867</v>
      </c>
      <c r="WXZ23">
        <v>5000</v>
      </c>
      <c r="WYA23">
        <v>0</v>
      </c>
      <c r="WYB23" t="s">
        <v>867</v>
      </c>
      <c r="WYH23">
        <v>5000</v>
      </c>
      <c r="WYI23">
        <v>0</v>
      </c>
      <c r="WYJ23" t="s">
        <v>867</v>
      </c>
      <c r="WYP23">
        <v>5000</v>
      </c>
      <c r="WYQ23">
        <v>0</v>
      </c>
      <c r="WYR23" t="s">
        <v>867</v>
      </c>
      <c r="WYX23">
        <v>5000</v>
      </c>
      <c r="WYY23">
        <v>0</v>
      </c>
      <c r="WYZ23" t="s">
        <v>867</v>
      </c>
      <c r="WZF23">
        <v>5000</v>
      </c>
      <c r="WZG23">
        <v>0</v>
      </c>
      <c r="WZH23" t="s">
        <v>867</v>
      </c>
      <c r="WZN23">
        <v>5000</v>
      </c>
      <c r="WZO23">
        <v>0</v>
      </c>
      <c r="WZP23" t="s">
        <v>867</v>
      </c>
      <c r="WZV23">
        <v>5000</v>
      </c>
      <c r="WZW23">
        <v>0</v>
      </c>
      <c r="WZX23" t="s">
        <v>867</v>
      </c>
      <c r="XAD23">
        <v>5000</v>
      </c>
      <c r="XAE23">
        <v>0</v>
      </c>
      <c r="XAF23" t="s">
        <v>867</v>
      </c>
      <c r="XAL23">
        <v>5000</v>
      </c>
      <c r="XAM23">
        <v>0</v>
      </c>
      <c r="XAN23" t="s">
        <v>867</v>
      </c>
      <c r="XAT23">
        <v>5000</v>
      </c>
      <c r="XAU23">
        <v>0</v>
      </c>
      <c r="XAV23" t="s">
        <v>867</v>
      </c>
      <c r="XBB23">
        <v>5000</v>
      </c>
      <c r="XBC23">
        <v>0</v>
      </c>
      <c r="XBD23" t="s">
        <v>867</v>
      </c>
      <c r="XBJ23">
        <v>5000</v>
      </c>
      <c r="XBK23">
        <v>0</v>
      </c>
      <c r="XBL23" t="s">
        <v>867</v>
      </c>
      <c r="XBR23">
        <v>5000</v>
      </c>
      <c r="XBS23">
        <v>0</v>
      </c>
      <c r="XBT23" t="s">
        <v>867</v>
      </c>
      <c r="XBZ23">
        <v>5000</v>
      </c>
      <c r="XCA23">
        <v>0</v>
      </c>
      <c r="XCB23" t="s">
        <v>867</v>
      </c>
      <c r="XCH23">
        <v>5000</v>
      </c>
      <c r="XCI23">
        <v>0</v>
      </c>
      <c r="XCJ23" t="s">
        <v>867</v>
      </c>
      <c r="XCP23">
        <v>5000</v>
      </c>
      <c r="XCQ23">
        <v>0</v>
      </c>
      <c r="XCR23" t="s">
        <v>867</v>
      </c>
      <c r="XCX23">
        <v>5000</v>
      </c>
      <c r="XCY23">
        <v>0</v>
      </c>
      <c r="XCZ23" t="s">
        <v>867</v>
      </c>
      <c r="XDF23">
        <v>5000</v>
      </c>
      <c r="XDG23">
        <v>0</v>
      </c>
      <c r="XDH23" t="s">
        <v>867</v>
      </c>
      <c r="XDN23">
        <v>5000</v>
      </c>
      <c r="XDO23">
        <v>0</v>
      </c>
      <c r="XDP23" t="s">
        <v>867</v>
      </c>
      <c r="XDV23">
        <v>5000</v>
      </c>
      <c r="XDW23">
        <v>0</v>
      </c>
      <c r="XDX23" t="s">
        <v>867</v>
      </c>
      <c r="XED23">
        <v>5000</v>
      </c>
      <c r="XEE23">
        <v>0</v>
      </c>
      <c r="XEF23" t="s">
        <v>867</v>
      </c>
      <c r="XEL23">
        <v>5000</v>
      </c>
      <c r="XEM23">
        <v>0</v>
      </c>
      <c r="XEN23" t="s">
        <v>867</v>
      </c>
      <c r="XET23">
        <v>5000</v>
      </c>
      <c r="XEU23">
        <v>0</v>
      </c>
      <c r="XEV23" t="s">
        <v>867</v>
      </c>
      <c r="XFB23">
        <v>5000</v>
      </c>
      <c r="XFC23">
        <v>0</v>
      </c>
    </row>
    <row r="24" spans="1:1024 1030:2048 2054:3072 3078:4096 4102:5120 5126:6144 6150:7168 7174:8192 8198:9216 9222:10240 10246:11264 11270:12288 12294:13312 13318:14336 14342:15360 15366:16383" x14ac:dyDescent="0.25">
      <c r="A24" s="4" t="s">
        <v>868</v>
      </c>
      <c r="B24" s="5" t="s">
        <v>869</v>
      </c>
      <c r="C24" s="10">
        <v>10000</v>
      </c>
      <c r="D24" s="7"/>
      <c r="E24" s="10"/>
      <c r="F24" s="10">
        <v>10000</v>
      </c>
      <c r="G24" s="10">
        <v>1418</v>
      </c>
      <c r="H24" s="10">
        <v>4861.34</v>
      </c>
      <c r="I24" s="10">
        <v>8479.98</v>
      </c>
      <c r="J24" s="10">
        <v>5827</v>
      </c>
      <c r="K24" s="10">
        <v>5838.2</v>
      </c>
      <c r="L24" s="7"/>
    </row>
    <row r="25" spans="1:1024 1030:2048 2054:3072 3078:4096 4102:5120 5126:6144 6150:7168 7174:8192 8198:9216 9222:10240 10246:11264 11270:12288 12294:13312 13318:14336 14342:15360 15366:16383" x14ac:dyDescent="0.25">
      <c r="A25" s="4" t="s">
        <v>870</v>
      </c>
      <c r="B25" s="5" t="s">
        <v>871</v>
      </c>
      <c r="C25" s="10">
        <v>1500</v>
      </c>
      <c r="D25" s="7"/>
      <c r="E25" s="10"/>
      <c r="F25" s="10"/>
      <c r="G25" s="7"/>
      <c r="H25" s="10">
        <v>1727.66</v>
      </c>
      <c r="I25" s="10">
        <v>5838.66</v>
      </c>
      <c r="J25" s="10">
        <v>305.87</v>
      </c>
      <c r="K25" s="7"/>
      <c r="L25" s="7"/>
    </row>
    <row r="26" spans="1:1024 1030:2048 2054:3072 3078:4096 4102:5120 5126:6144 6150:7168 7174:8192 8198:9216 9222:10240 10246:11264 11270:12288 12294:13312 13318:14336 14342:15360 15366:16383" x14ac:dyDescent="0.25">
      <c r="A26" s="4" t="s">
        <v>872</v>
      </c>
      <c r="B26" s="5" t="s">
        <v>873</v>
      </c>
      <c r="C26" s="10">
        <v>1000</v>
      </c>
      <c r="D26" s="10">
        <v>1580</v>
      </c>
      <c r="E26" s="10">
        <v>2370</v>
      </c>
      <c r="F26" s="10">
        <v>1000</v>
      </c>
      <c r="G26" s="10">
        <v>1000</v>
      </c>
      <c r="H26" s="10">
        <v>1000</v>
      </c>
      <c r="I26" s="10">
        <v>1000</v>
      </c>
      <c r="J26" s="10">
        <v>500</v>
      </c>
      <c r="K26" s="10">
        <v>1000</v>
      </c>
      <c r="L26" s="7"/>
    </row>
    <row r="27" spans="1:1024 1030:2048 2054:3072 3078:4096 4102:5120 5126:6144 6150:7168 7174:8192 8198:9216 9222:10240 10246:11264 11270:12288 12294:13312 13318:14336 14342:15360 15366:16383" x14ac:dyDescent="0.25">
      <c r="A27" s="4" t="s">
        <v>874</v>
      </c>
      <c r="B27" s="5" t="s">
        <v>875</v>
      </c>
      <c r="C27" s="10">
        <v>20000</v>
      </c>
      <c r="D27" s="10">
        <v>1141.49</v>
      </c>
      <c r="E27" s="10">
        <v>1712.2349999999999</v>
      </c>
      <c r="F27" s="10">
        <v>18000</v>
      </c>
      <c r="G27" s="10">
        <v>4722.58</v>
      </c>
      <c r="H27" s="10">
        <v>13632.61</v>
      </c>
      <c r="I27" s="10">
        <v>30724.68</v>
      </c>
      <c r="J27" s="10">
        <v>53915.99</v>
      </c>
      <c r="K27" s="10">
        <v>23384.63</v>
      </c>
      <c r="L27" s="7"/>
    </row>
    <row r="28" spans="1:1024 1030:2048 2054:3072 3078:4096 4102:5120 5126:6144 6150:7168 7174:8192 8198:9216 9222:10240 10246:11264 11270:12288 12294:13312 13318:14336 14342:15360 15366:16383" x14ac:dyDescent="0.25">
      <c r="A28" s="4" t="s">
        <v>876</v>
      </c>
      <c r="B28" s="5" t="s">
        <v>877</v>
      </c>
      <c r="C28" s="10">
        <v>30000</v>
      </c>
      <c r="D28" s="10">
        <v>571.33000000000004</v>
      </c>
      <c r="E28" s="10">
        <v>856.995</v>
      </c>
      <c r="F28" s="10"/>
      <c r="G28" s="10">
        <v>1027.3900000000001</v>
      </c>
      <c r="H28" s="10">
        <v>7003.9</v>
      </c>
      <c r="I28" s="10">
        <v>7212.81</v>
      </c>
      <c r="J28" s="10">
        <v>16363.16</v>
      </c>
      <c r="K28" s="10">
        <v>37541.839999999997</v>
      </c>
      <c r="L28" s="7"/>
    </row>
    <row r="29" spans="1:1024 1030:2048 2054:3072 3078:4096 4102:5120 5126:6144 6150:7168 7174:8192 8198:9216 9222:10240 10246:11264 11270:12288 12294:13312 13318:14336 14342:15360 15366:16383" x14ac:dyDescent="0.25">
      <c r="A29" s="4" t="s">
        <v>878</v>
      </c>
      <c r="B29" s="5" t="s">
        <v>879</v>
      </c>
      <c r="C29" s="10">
        <v>2000</v>
      </c>
      <c r="D29" s="10">
        <v>313.58999999999997</v>
      </c>
      <c r="E29" s="10">
        <v>470.38499999999999</v>
      </c>
      <c r="F29" s="10">
        <v>1000</v>
      </c>
      <c r="G29" s="10">
        <v>315</v>
      </c>
      <c r="H29" s="10">
        <v>97.24</v>
      </c>
      <c r="I29" s="10">
        <v>1197.6400000000001</v>
      </c>
      <c r="J29" s="10">
        <v>1162.6199999999999</v>
      </c>
      <c r="K29" s="10">
        <v>2345.5300000000002</v>
      </c>
      <c r="L29" s="7"/>
    </row>
    <row r="30" spans="1:1024 1030:2048 2054:3072 3078:4096 4102:5120 5126:6144 6150:7168 7174:8192 8198:9216 9222:10240 10246:11264 11270:12288 12294:13312 13318:14336 14342:15360 15366:16383" x14ac:dyDescent="0.25">
      <c r="A30" s="4" t="s">
        <v>880</v>
      </c>
      <c r="B30" s="5" t="s">
        <v>881</v>
      </c>
      <c r="C30" s="10">
        <v>21000</v>
      </c>
      <c r="D30" s="7"/>
      <c r="E30" s="10"/>
      <c r="F30" s="10">
        <v>10000</v>
      </c>
      <c r="G30" s="7"/>
      <c r="H30" s="10">
        <v>20000</v>
      </c>
      <c r="I30" s="10">
        <v>10000</v>
      </c>
      <c r="J30" s="10">
        <v>10000</v>
      </c>
      <c r="K30" s="10">
        <v>10000</v>
      </c>
      <c r="L30" s="7"/>
    </row>
    <row r="31" spans="1:1024 1030:2048 2054:3072 3078:4096 4102:5120 5126:6144 6150:7168 7174:8192 8198:9216 9222:10240 10246:11264 11270:12288 12294:13312 13318:14336 14342:15360 15366:16383" x14ac:dyDescent="0.25">
      <c r="A31" s="4" t="s">
        <v>882</v>
      </c>
      <c r="B31" s="5" t="s">
        <v>883</v>
      </c>
      <c r="C31" s="10">
        <v>500</v>
      </c>
      <c r="D31" s="7"/>
      <c r="E31" s="10"/>
      <c r="F31" s="10">
        <v>300</v>
      </c>
      <c r="G31" s="7"/>
      <c r="H31" s="7"/>
      <c r="I31" s="7"/>
      <c r="J31" s="10">
        <v>22</v>
      </c>
      <c r="K31" s="10">
        <v>126.18</v>
      </c>
      <c r="L31" s="7"/>
    </row>
    <row r="32" spans="1:1024 1030:2048 2054:3072 3078:4096 4102:5120 5126:6144 6150:7168 7174:8192 8198:9216 9222:10240 10246:11264 11270:12288 12294:13312 13318:14336 14342:15360 15366:16383" x14ac:dyDescent="0.25">
      <c r="A32" s="4" t="s">
        <v>884</v>
      </c>
      <c r="B32" s="5" t="s">
        <v>885</v>
      </c>
      <c r="C32" s="10">
        <v>1000</v>
      </c>
      <c r="D32" s="10">
        <v>97.5</v>
      </c>
      <c r="E32" s="10">
        <v>146.25</v>
      </c>
      <c r="F32" s="10">
        <v>600</v>
      </c>
      <c r="G32" s="10">
        <v>65.62</v>
      </c>
      <c r="H32" s="10">
        <v>736.25</v>
      </c>
      <c r="I32" s="10">
        <v>786.7</v>
      </c>
      <c r="J32" s="10">
        <v>1843.72</v>
      </c>
      <c r="K32" s="10">
        <v>274.95999999999998</v>
      </c>
      <c r="L32" s="7"/>
    </row>
    <row r="33" spans="1:12" x14ac:dyDescent="0.25">
      <c r="A33" s="4" t="s">
        <v>886</v>
      </c>
      <c r="B33" s="5" t="s">
        <v>887</v>
      </c>
      <c r="C33" s="10">
        <v>1000</v>
      </c>
      <c r="D33" s="10">
        <v>117.74</v>
      </c>
      <c r="E33" s="10">
        <v>176.61</v>
      </c>
      <c r="F33" s="10">
        <v>600</v>
      </c>
      <c r="G33" s="10">
        <v>49.41</v>
      </c>
      <c r="H33" s="10">
        <v>280.55</v>
      </c>
      <c r="I33" s="10">
        <v>1028</v>
      </c>
      <c r="J33" s="10">
        <v>746.12</v>
      </c>
      <c r="K33" s="10">
        <v>363.06</v>
      </c>
      <c r="L33" s="7"/>
    </row>
    <row r="34" spans="1:12" x14ac:dyDescent="0.25">
      <c r="A34" s="4" t="s">
        <v>888</v>
      </c>
      <c r="B34" s="5" t="s">
        <v>889</v>
      </c>
      <c r="C34" s="10">
        <v>1000</v>
      </c>
      <c r="D34" s="10">
        <v>227.17</v>
      </c>
      <c r="E34" s="10">
        <v>340.755</v>
      </c>
      <c r="F34" s="10">
        <v>600</v>
      </c>
      <c r="G34" s="10">
        <v>61.24</v>
      </c>
      <c r="H34" s="10">
        <v>646.78</v>
      </c>
      <c r="I34" s="10">
        <v>620.22</v>
      </c>
      <c r="J34" s="10">
        <v>1136.07</v>
      </c>
      <c r="K34" s="10">
        <v>714.47</v>
      </c>
      <c r="L34" s="7"/>
    </row>
    <row r="35" spans="1:12" x14ac:dyDescent="0.25">
      <c r="A35" s="4" t="s">
        <v>890</v>
      </c>
      <c r="B35" s="5" t="s">
        <v>891</v>
      </c>
      <c r="C35" s="10">
        <v>1000</v>
      </c>
      <c r="D35" s="10">
        <v>384</v>
      </c>
      <c r="E35" s="10">
        <v>576</v>
      </c>
      <c r="F35" s="10">
        <v>600</v>
      </c>
      <c r="G35" s="10">
        <v>127.6</v>
      </c>
      <c r="H35" s="10">
        <v>570.17999999999995</v>
      </c>
      <c r="I35" s="10">
        <v>616.49</v>
      </c>
      <c r="J35" s="10">
        <v>812.63</v>
      </c>
      <c r="K35" s="10">
        <v>657.38</v>
      </c>
      <c r="L35" s="7"/>
    </row>
    <row r="36" spans="1:12" x14ac:dyDescent="0.25">
      <c r="A36" s="4" t="s">
        <v>892</v>
      </c>
      <c r="B36" s="5" t="s">
        <v>893</v>
      </c>
      <c r="C36" s="10">
        <v>6300</v>
      </c>
      <c r="D36" s="7"/>
      <c r="E36" s="10"/>
      <c r="F36" s="10">
        <v>5000</v>
      </c>
      <c r="G36" s="10">
        <v>1500</v>
      </c>
      <c r="H36" s="10">
        <v>4369.25</v>
      </c>
      <c r="I36" s="10">
        <v>6837.55</v>
      </c>
      <c r="J36" s="10">
        <v>6026.19</v>
      </c>
      <c r="K36" s="10">
        <v>3073.7</v>
      </c>
      <c r="L36" s="7"/>
    </row>
    <row r="37" spans="1:12" x14ac:dyDescent="0.25">
      <c r="A37" s="4" t="s">
        <v>894</v>
      </c>
      <c r="B37" s="5" t="s">
        <v>895</v>
      </c>
      <c r="C37" s="10">
        <f>H37*1.08</f>
        <v>182.66040000000001</v>
      </c>
      <c r="D37" s="7"/>
      <c r="E37" s="10"/>
      <c r="F37" s="10">
        <v>1000</v>
      </c>
      <c r="G37" s="7"/>
      <c r="H37" s="10">
        <v>169.13</v>
      </c>
      <c r="I37" s="10">
        <v>2615.73</v>
      </c>
      <c r="J37" s="10">
        <v>2697.24</v>
      </c>
      <c r="K37" s="10">
        <v>98.05</v>
      </c>
      <c r="L37" s="7"/>
    </row>
    <row r="38" spans="1:12" x14ac:dyDescent="0.25">
      <c r="A38" s="4" t="s">
        <v>896</v>
      </c>
      <c r="B38" s="5" t="s">
        <v>897</v>
      </c>
      <c r="C38" s="10">
        <f>H38*1.08</f>
        <v>12466.893600000001</v>
      </c>
      <c r="D38" s="10">
        <v>3380.76</v>
      </c>
      <c r="E38" s="10">
        <v>5071.1400000000003</v>
      </c>
      <c r="F38" s="10">
        <v>1000</v>
      </c>
      <c r="G38" s="10">
        <v>13.53</v>
      </c>
      <c r="H38" s="10">
        <v>11543.42</v>
      </c>
      <c r="I38" s="10">
        <v>23229.11</v>
      </c>
      <c r="J38" s="10">
        <v>27490.27</v>
      </c>
      <c r="K38" s="10">
        <v>21084.54</v>
      </c>
      <c r="L38" s="7"/>
    </row>
    <row r="39" spans="1:12" x14ac:dyDescent="0.25">
      <c r="A39" s="4" t="s">
        <v>898</v>
      </c>
      <c r="B39" s="5" t="s">
        <v>899</v>
      </c>
      <c r="C39" s="10">
        <v>800</v>
      </c>
      <c r="D39" s="7"/>
      <c r="E39" s="10"/>
      <c r="F39" s="10">
        <v>100</v>
      </c>
      <c r="G39" s="7"/>
      <c r="H39" s="7"/>
      <c r="I39" s="7"/>
      <c r="J39" s="10">
        <v>856.26</v>
      </c>
      <c r="K39" s="7"/>
      <c r="L39" s="7"/>
    </row>
    <row r="40" spans="1:12" x14ac:dyDescent="0.25">
      <c r="A40" s="4" t="s">
        <v>900</v>
      </c>
      <c r="B40" s="5" t="s">
        <v>901</v>
      </c>
      <c r="C40" s="10">
        <v>1000</v>
      </c>
      <c r="D40" s="7"/>
      <c r="E40" s="10"/>
      <c r="F40" s="10">
        <v>100</v>
      </c>
      <c r="G40" s="7"/>
      <c r="H40" s="7"/>
      <c r="I40" s="7"/>
      <c r="J40" s="10">
        <v>95.84</v>
      </c>
      <c r="K40" s="7"/>
      <c r="L40" s="7"/>
    </row>
    <row r="41" spans="1:12" x14ac:dyDescent="0.25">
      <c r="A41" s="4" t="s">
        <v>902</v>
      </c>
      <c r="B41" s="5" t="s">
        <v>903</v>
      </c>
      <c r="C41" s="10">
        <f>H41*1.08</f>
        <v>379495.27080000006</v>
      </c>
      <c r="D41" s="10">
        <v>159537.79</v>
      </c>
      <c r="E41" s="10">
        <v>239306.685</v>
      </c>
      <c r="F41" s="10">
        <v>288400</v>
      </c>
      <c r="G41" s="10">
        <v>322834.81</v>
      </c>
      <c r="H41" s="10">
        <v>351384.51</v>
      </c>
      <c r="I41" s="10">
        <v>308309.03999999998</v>
      </c>
      <c r="J41" s="10">
        <v>253516.33</v>
      </c>
      <c r="K41" s="10">
        <v>218568.48</v>
      </c>
      <c r="L41" s="7"/>
    </row>
    <row r="42" spans="1:12" x14ac:dyDescent="0.25">
      <c r="A42" s="4" t="s">
        <v>904</v>
      </c>
      <c r="B42" s="5" t="s">
        <v>905</v>
      </c>
      <c r="C42" s="10">
        <f>H42*1.08</f>
        <v>29386.918800000003</v>
      </c>
      <c r="D42" s="10">
        <v>17773.18</v>
      </c>
      <c r="E42" s="10">
        <v>26659.77</v>
      </c>
      <c r="F42" s="10">
        <v>28840</v>
      </c>
      <c r="G42" s="10">
        <v>25378.99</v>
      </c>
      <c r="H42" s="10">
        <v>27210.11</v>
      </c>
      <c r="I42" s="10">
        <v>27690.86</v>
      </c>
      <c r="J42" s="10">
        <v>23477.48</v>
      </c>
      <c r="K42" s="10">
        <v>19521.59</v>
      </c>
      <c r="L42" s="7"/>
    </row>
    <row r="43" spans="1:12" x14ac:dyDescent="0.25">
      <c r="A43" s="4" t="s">
        <v>906</v>
      </c>
      <c r="B43" s="5" t="s">
        <v>907</v>
      </c>
      <c r="C43" s="10">
        <f>H43*1.08</f>
        <v>448.75080000000003</v>
      </c>
      <c r="D43" s="7"/>
      <c r="E43" s="10"/>
      <c r="F43" s="10">
        <v>900</v>
      </c>
      <c r="G43" s="10">
        <v>366.84</v>
      </c>
      <c r="H43" s="10">
        <v>415.51</v>
      </c>
      <c r="I43" s="10">
        <v>1341.75</v>
      </c>
      <c r="J43" s="10">
        <v>1341.75</v>
      </c>
      <c r="K43" s="10">
        <v>1341.75</v>
      </c>
      <c r="L43" s="7"/>
    </row>
    <row r="44" spans="1:12" x14ac:dyDescent="0.25">
      <c r="A44" s="4" t="s">
        <v>908</v>
      </c>
      <c r="B44" s="5" t="s">
        <v>909</v>
      </c>
      <c r="C44" s="7"/>
      <c r="D44" s="7"/>
      <c r="E44" s="10"/>
      <c r="F44" s="10"/>
      <c r="G44" s="7"/>
      <c r="H44" s="7"/>
      <c r="I44" s="10">
        <v>92.14</v>
      </c>
      <c r="J44" s="7"/>
      <c r="K44" s="7"/>
      <c r="L44" s="7"/>
    </row>
    <row r="45" spans="1:12" x14ac:dyDescent="0.25">
      <c r="A45" s="4"/>
      <c r="B45" s="5"/>
      <c r="C45" s="11"/>
      <c r="D45" s="11"/>
      <c r="E45" s="11"/>
      <c r="F45" s="10"/>
      <c r="G45" s="11"/>
      <c r="H45" s="11"/>
      <c r="I45" s="11"/>
      <c r="J45" s="11"/>
      <c r="K45" s="11"/>
      <c r="L45" s="11"/>
    </row>
    <row r="46" spans="1:12" x14ac:dyDescent="0.25">
      <c r="A46" s="4"/>
      <c r="B46" s="5" t="s">
        <v>54</v>
      </c>
      <c r="C46" s="10">
        <f>SUM(C9:C44)</f>
        <v>607080.49440000008</v>
      </c>
      <c r="D46" s="10">
        <v>239149.59</v>
      </c>
      <c r="E46" s="10">
        <v>358724.38500000001</v>
      </c>
      <c r="F46" s="14">
        <v>397990</v>
      </c>
      <c r="G46" s="10">
        <v>420382.96</v>
      </c>
      <c r="H46" s="10">
        <v>543127.99</v>
      </c>
      <c r="I46" s="10">
        <v>561741.06000000006</v>
      </c>
      <c r="J46" s="10">
        <v>543774.26</v>
      </c>
      <c r="K46" s="10">
        <v>448056.59</v>
      </c>
      <c r="L46" s="7"/>
    </row>
    <row r="47" spans="1:12" x14ac:dyDescent="0.25">
      <c r="A47" s="8"/>
      <c r="B47" s="8"/>
      <c r="C47" s="9"/>
      <c r="D47" s="9"/>
      <c r="E47" s="9"/>
      <c r="F47" s="7"/>
      <c r="G47" s="9"/>
      <c r="H47" s="9"/>
      <c r="I47" s="9"/>
      <c r="J47" s="9"/>
      <c r="K47" s="9"/>
      <c r="L47" s="9"/>
    </row>
    <row r="48" spans="1:12" x14ac:dyDescent="0.25">
      <c r="A48" s="5"/>
      <c r="B48" s="5"/>
      <c r="C48" s="7"/>
      <c r="D48" s="7"/>
      <c r="E48" s="7"/>
      <c r="F48" s="7"/>
      <c r="G48" s="7"/>
      <c r="H48" s="7"/>
      <c r="I48" s="7"/>
      <c r="J48" s="7"/>
      <c r="K48" s="7"/>
      <c r="L48" s="7"/>
    </row>
    <row r="49" spans="1:12" x14ac:dyDescent="0.25">
      <c r="A49" s="5"/>
      <c r="B49" s="5"/>
      <c r="C49" s="7"/>
      <c r="D49" s="7"/>
      <c r="E49" s="7"/>
      <c r="F49" s="9"/>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row r="68" spans="1:12" x14ac:dyDescent="0.25">
      <c r="A68" s="5"/>
      <c r="B68" s="5"/>
      <c r="C68" s="7"/>
      <c r="D68" s="7"/>
      <c r="E68" s="7"/>
      <c r="F68" s="7"/>
      <c r="G68" s="7"/>
      <c r="H68" s="7"/>
      <c r="I68" s="7"/>
      <c r="J68" s="7"/>
      <c r="K68" s="7"/>
      <c r="L68" s="7"/>
    </row>
    <row r="69" spans="1:12" x14ac:dyDescent="0.25">
      <c r="A69" s="5"/>
      <c r="B69" s="5"/>
      <c r="C69" s="7"/>
      <c r="D69" s="7"/>
      <c r="E69" s="7"/>
      <c r="F69" s="7"/>
      <c r="G69" s="7"/>
      <c r="H69" s="7"/>
      <c r="I69" s="7"/>
      <c r="J69" s="7"/>
      <c r="K69" s="7"/>
      <c r="L69" s="7"/>
    </row>
    <row r="70" spans="1:12" x14ac:dyDescent="0.25">
      <c r="A70" s="5"/>
      <c r="B70" s="5"/>
      <c r="C70" s="7"/>
      <c r="D70" s="7"/>
      <c r="E70" s="7"/>
      <c r="F70" s="7"/>
      <c r="G70" s="7"/>
      <c r="H70" s="7"/>
      <c r="I70" s="7"/>
      <c r="J70" s="7"/>
      <c r="K70" s="7"/>
      <c r="L70" s="7"/>
    </row>
    <row r="71" spans="1:12" x14ac:dyDescent="0.25">
      <c r="A71" s="5"/>
      <c r="B71" s="5"/>
      <c r="C71" s="7"/>
      <c r="D71" s="7"/>
      <c r="E71" s="7"/>
      <c r="F71" s="7"/>
      <c r="G71" s="7"/>
      <c r="H71" s="7"/>
      <c r="I71" s="7"/>
      <c r="J71" s="7"/>
      <c r="K71" s="7"/>
      <c r="L71" s="7"/>
    </row>
    <row r="72" spans="1:12" x14ac:dyDescent="0.25">
      <c r="A72" s="5"/>
      <c r="B72" s="5"/>
      <c r="C72" s="7"/>
      <c r="D72" s="7"/>
      <c r="E72" s="7"/>
      <c r="F72" s="7"/>
      <c r="G72" s="7"/>
      <c r="H72" s="7"/>
      <c r="I72" s="7"/>
      <c r="J72" s="7"/>
      <c r="K72" s="7"/>
      <c r="L72" s="7"/>
    </row>
    <row r="73" spans="1:12" x14ac:dyDescent="0.25">
      <c r="A73" s="5"/>
      <c r="B73" s="5"/>
      <c r="C73" s="7"/>
      <c r="D73" s="7"/>
      <c r="E73" s="7"/>
      <c r="F73" s="7"/>
      <c r="G73" s="7"/>
      <c r="H73" s="7"/>
      <c r="I73" s="7"/>
      <c r="J73" s="7"/>
      <c r="K73" s="7"/>
      <c r="L73" s="7"/>
    </row>
    <row r="74" spans="1:12" x14ac:dyDescent="0.25">
      <c r="A74" s="5"/>
      <c r="B74" s="5"/>
      <c r="C74" s="7"/>
      <c r="D74" s="7"/>
      <c r="E74" s="7"/>
      <c r="F74" s="7"/>
      <c r="G74" s="7"/>
      <c r="H74" s="7"/>
      <c r="I74" s="7"/>
      <c r="J74" s="7"/>
      <c r="K74" s="7"/>
      <c r="L74" s="7"/>
    </row>
    <row r="75" spans="1:12" x14ac:dyDescent="0.25">
      <c r="A75" s="5"/>
      <c r="B75" s="5"/>
      <c r="C75" s="7"/>
      <c r="D75" s="7"/>
      <c r="E75" s="7"/>
      <c r="F75" s="7"/>
      <c r="G75" s="7"/>
      <c r="H75" s="7"/>
      <c r="I75" s="7"/>
      <c r="J75" s="7"/>
      <c r="K75" s="7"/>
      <c r="L75" s="7"/>
    </row>
    <row r="76" spans="1:12" x14ac:dyDescent="0.25">
      <c r="F76" s="7"/>
    </row>
    <row r="77" spans="1:12" x14ac:dyDescent="0.25">
      <c r="F77" s="7"/>
    </row>
  </sheetData>
  <mergeCells count="4">
    <mergeCell ref="A1:L1"/>
    <mergeCell ref="A2:L2"/>
    <mergeCell ref="A3:L3"/>
    <mergeCell ref="A8:L8"/>
  </mergeCells>
  <pageMargins left="0.75" right="0.75" top="0.75" bottom="0.75" header="0.03" footer="0.03"/>
  <pageSetup scale="1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L50"/>
  <sheetViews>
    <sheetView topLeftCell="B4" zoomScaleNormal="100" workbookViewId="0">
      <selection activeCell="C22" sqref="C22"/>
    </sheetView>
  </sheetViews>
  <sheetFormatPr defaultRowHeight="13.2" x14ac:dyDescent="0.25"/>
  <cols>
    <col min="1" max="1" width="17.33203125" customWidth="1"/>
    <col min="2" max="2" width="34.77734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910</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911</v>
      </c>
      <c r="B9" s="5" t="s">
        <v>912</v>
      </c>
      <c r="C9" s="10">
        <v>100</v>
      </c>
      <c r="D9" s="7"/>
      <c r="E9" s="10"/>
      <c r="F9" s="10">
        <v>100</v>
      </c>
      <c r="G9" s="10">
        <v>99.71</v>
      </c>
      <c r="H9" s="7"/>
      <c r="I9" s="10">
        <v>6.38</v>
      </c>
      <c r="J9" s="10">
        <v>36.25</v>
      </c>
      <c r="K9" s="10">
        <v>648.03</v>
      </c>
      <c r="L9" s="7"/>
    </row>
    <row r="10" spans="1:12" x14ac:dyDescent="0.25">
      <c r="A10" s="4" t="s">
        <v>913</v>
      </c>
      <c r="B10" s="5" t="s">
        <v>914</v>
      </c>
      <c r="C10" s="10">
        <v>130</v>
      </c>
      <c r="D10" s="10">
        <v>247.1</v>
      </c>
      <c r="E10" s="10">
        <v>370.65</v>
      </c>
      <c r="F10" s="10">
        <v>130</v>
      </c>
      <c r="G10" s="10">
        <v>494.2</v>
      </c>
      <c r="H10" s="10">
        <v>458.9</v>
      </c>
      <c r="I10" s="10">
        <v>374.84</v>
      </c>
      <c r="J10" s="10">
        <v>131.04</v>
      </c>
      <c r="K10" s="10">
        <v>76.44</v>
      </c>
      <c r="L10" s="7"/>
    </row>
    <row r="11" spans="1:12" x14ac:dyDescent="0.25">
      <c r="A11" s="4" t="s">
        <v>915</v>
      </c>
      <c r="B11" s="5" t="s">
        <v>916</v>
      </c>
      <c r="C11" s="10">
        <v>2800</v>
      </c>
      <c r="D11" s="10">
        <v>1066.73</v>
      </c>
      <c r="E11" s="10">
        <v>1600.095</v>
      </c>
      <c r="F11" s="10">
        <v>2800</v>
      </c>
      <c r="G11" s="10">
        <v>2593.06</v>
      </c>
      <c r="H11" s="10">
        <v>662.75</v>
      </c>
      <c r="I11" s="10">
        <v>3490.47</v>
      </c>
      <c r="J11" s="10">
        <v>2114.7600000000002</v>
      </c>
      <c r="K11" s="10">
        <v>2236.4</v>
      </c>
      <c r="L11" s="7"/>
    </row>
    <row r="12" spans="1:12" x14ac:dyDescent="0.25">
      <c r="A12" s="4" t="s">
        <v>917</v>
      </c>
      <c r="B12" s="5" t="s">
        <v>918</v>
      </c>
      <c r="C12" s="10">
        <v>250</v>
      </c>
      <c r="D12" s="10">
        <v>-623.82000000000005</v>
      </c>
      <c r="E12" s="10">
        <v>-935.73</v>
      </c>
      <c r="F12" s="10">
        <v>250</v>
      </c>
      <c r="G12" s="10">
        <v>-300.14999999999998</v>
      </c>
      <c r="H12" s="10">
        <v>396.61</v>
      </c>
      <c r="I12" s="10">
        <v>2075.81</v>
      </c>
      <c r="J12" s="10">
        <v>353.95</v>
      </c>
      <c r="K12" s="10">
        <v>-48.76</v>
      </c>
      <c r="L12" s="7"/>
    </row>
    <row r="13" spans="1:12" x14ac:dyDescent="0.25">
      <c r="A13" s="4" t="s">
        <v>919</v>
      </c>
      <c r="B13" s="5" t="s">
        <v>920</v>
      </c>
      <c r="C13" s="10">
        <v>750</v>
      </c>
      <c r="D13" s="10">
        <v>256.66000000000003</v>
      </c>
      <c r="E13" s="10">
        <v>384.99</v>
      </c>
      <c r="F13" s="10">
        <v>750</v>
      </c>
      <c r="G13" s="10">
        <v>336.52</v>
      </c>
      <c r="H13" s="7"/>
      <c r="I13" s="7"/>
      <c r="J13" s="7"/>
      <c r="K13" s="7"/>
      <c r="L13" s="7"/>
    </row>
    <row r="14" spans="1:12" x14ac:dyDescent="0.25">
      <c r="A14" s="4" t="s">
        <v>921</v>
      </c>
      <c r="B14" s="5" t="s">
        <v>922</v>
      </c>
      <c r="C14" s="10">
        <v>750</v>
      </c>
      <c r="D14" s="10">
        <v>115</v>
      </c>
      <c r="E14" s="10">
        <v>172.5</v>
      </c>
      <c r="F14" s="10">
        <v>750</v>
      </c>
      <c r="G14" s="10">
        <v>749.13</v>
      </c>
      <c r="H14" s="10">
        <v>63.47</v>
      </c>
      <c r="I14" s="10">
        <v>563.41999999999996</v>
      </c>
      <c r="J14" s="10">
        <v>324.39</v>
      </c>
      <c r="K14" s="10">
        <v>954.55</v>
      </c>
      <c r="L14" s="7"/>
    </row>
    <row r="15" spans="1:12" x14ac:dyDescent="0.25">
      <c r="A15" s="4" t="s">
        <v>923</v>
      </c>
      <c r="B15" s="5" t="s">
        <v>924</v>
      </c>
      <c r="C15" s="10">
        <v>2000</v>
      </c>
      <c r="D15" s="10">
        <v>595.66</v>
      </c>
      <c r="E15" s="10">
        <v>893.49</v>
      </c>
      <c r="F15" s="10">
        <v>2000</v>
      </c>
      <c r="G15" s="10">
        <v>1797.63</v>
      </c>
      <c r="H15" s="10">
        <v>2193.86</v>
      </c>
      <c r="I15" s="10">
        <v>2856.94</v>
      </c>
      <c r="J15" s="10">
        <v>3094.9</v>
      </c>
      <c r="K15" s="10">
        <v>1918.52</v>
      </c>
      <c r="L15" s="7"/>
    </row>
    <row r="16" spans="1:12" x14ac:dyDescent="0.25">
      <c r="A16" s="4" t="s">
        <v>925</v>
      </c>
      <c r="B16" s="5" t="s">
        <v>926</v>
      </c>
      <c r="C16" s="10">
        <v>500</v>
      </c>
      <c r="D16" s="7"/>
      <c r="E16" s="10"/>
      <c r="F16" s="10">
        <v>500</v>
      </c>
      <c r="G16" s="7"/>
      <c r="H16" s="10">
        <v>179.13</v>
      </c>
      <c r="I16" s="10">
        <v>658.89</v>
      </c>
      <c r="J16" s="10">
        <v>474.28</v>
      </c>
      <c r="K16" s="10">
        <v>412.5</v>
      </c>
      <c r="L16" s="7"/>
    </row>
    <row r="17" spans="1:12" x14ac:dyDescent="0.25">
      <c r="A17" s="4" t="s">
        <v>927</v>
      </c>
      <c r="B17" s="5" t="s">
        <v>928</v>
      </c>
      <c r="C17" s="10">
        <f>F17*1.05</f>
        <v>16275</v>
      </c>
      <c r="D17" s="10">
        <v>11390.34</v>
      </c>
      <c r="E17" s="10">
        <v>17085.509999999998</v>
      </c>
      <c r="F17" s="10">
        <v>15500</v>
      </c>
      <c r="G17" s="10">
        <v>14324.36</v>
      </c>
      <c r="H17" s="10">
        <v>11548.42</v>
      </c>
      <c r="I17" s="10">
        <v>13140.95</v>
      </c>
      <c r="J17" s="10">
        <v>11361.72</v>
      </c>
      <c r="K17" s="10">
        <v>5973.29</v>
      </c>
      <c r="L17" s="7"/>
    </row>
    <row r="18" spans="1:12" x14ac:dyDescent="0.25">
      <c r="A18" s="4" t="s">
        <v>929</v>
      </c>
      <c r="B18" s="5" t="s">
        <v>930</v>
      </c>
      <c r="C18" s="10">
        <f>F18*1.05</f>
        <v>1260</v>
      </c>
      <c r="D18" s="10">
        <v>843.87</v>
      </c>
      <c r="E18" s="10">
        <v>1265.8050000000001</v>
      </c>
      <c r="F18" s="10">
        <v>1200</v>
      </c>
      <c r="G18" s="10">
        <v>1136.45</v>
      </c>
      <c r="H18" s="10">
        <v>904.19</v>
      </c>
      <c r="I18" s="10">
        <v>1019.05</v>
      </c>
      <c r="J18" s="10">
        <v>896.21</v>
      </c>
      <c r="K18" s="10">
        <v>411.58</v>
      </c>
      <c r="L18" s="7"/>
    </row>
    <row r="19" spans="1:12" x14ac:dyDescent="0.25">
      <c r="A19" s="4" t="s">
        <v>931</v>
      </c>
      <c r="B19" s="5" t="s">
        <v>932</v>
      </c>
      <c r="C19" s="10">
        <v>242.75</v>
      </c>
      <c r="D19" s="10">
        <v>161.84</v>
      </c>
      <c r="E19" s="10">
        <v>242.76</v>
      </c>
      <c r="F19" s="10">
        <v>242.75</v>
      </c>
      <c r="G19" s="10">
        <v>242.76</v>
      </c>
      <c r="H19" s="10">
        <v>242.76</v>
      </c>
      <c r="I19" s="10">
        <v>242.75</v>
      </c>
      <c r="J19" s="10">
        <v>242.76</v>
      </c>
      <c r="K19" s="10">
        <v>242.75</v>
      </c>
      <c r="L19" s="7"/>
    </row>
    <row r="20" spans="1:12" x14ac:dyDescent="0.25">
      <c r="A20" s="4"/>
      <c r="B20" s="5"/>
      <c r="C20" s="11"/>
      <c r="D20" s="11"/>
      <c r="E20" s="11"/>
      <c r="F20" s="15"/>
      <c r="G20" s="11"/>
      <c r="H20" s="11"/>
      <c r="I20" s="11"/>
      <c r="J20" s="11"/>
      <c r="K20" s="11"/>
      <c r="L20" s="11"/>
    </row>
    <row r="21" spans="1:12" x14ac:dyDescent="0.25">
      <c r="A21" s="4"/>
      <c r="B21" s="5" t="s">
        <v>54</v>
      </c>
      <c r="C21" s="10">
        <f>SUM(C9:C20)</f>
        <v>25057.75</v>
      </c>
      <c r="D21" s="10">
        <v>14053.38</v>
      </c>
      <c r="E21" s="10">
        <v>21080.07</v>
      </c>
      <c r="F21" s="10">
        <v>24222.75</v>
      </c>
      <c r="G21" s="10">
        <v>21473.67</v>
      </c>
      <c r="H21" s="10">
        <v>16650.09</v>
      </c>
      <c r="I21" s="10">
        <v>24429.5</v>
      </c>
      <c r="J21" s="10">
        <v>19030.259999999998</v>
      </c>
      <c r="K21" s="10">
        <v>12825.3</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6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L57"/>
  <sheetViews>
    <sheetView topLeftCell="A8" zoomScaleNormal="100" workbookViewId="0">
      <selection activeCell="I39" sqref="I39"/>
    </sheetView>
  </sheetViews>
  <sheetFormatPr defaultRowHeight="13.2" x14ac:dyDescent="0.25"/>
  <cols>
    <col min="1" max="1" width="13.109375" customWidth="1"/>
    <col min="2" max="2" width="30.109375" customWidth="1"/>
    <col min="3" max="3" width="14.44140625" customWidth="1"/>
    <col min="4" max="4" width="11.44140625" customWidth="1"/>
    <col min="5" max="5" width="12.332031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933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934</v>
      </c>
      <c r="B9" s="5" t="s">
        <v>935</v>
      </c>
      <c r="C9" s="7">
        <v>500</v>
      </c>
      <c r="D9" s="10">
        <v>542.4</v>
      </c>
      <c r="E9" s="10">
        <v>813.6</v>
      </c>
      <c r="F9" s="10">
        <v>450</v>
      </c>
      <c r="G9" s="10"/>
      <c r="H9" s="10">
        <v>55.37</v>
      </c>
      <c r="I9" s="10">
        <v>21.52</v>
      </c>
      <c r="J9" s="10">
        <v>346.33</v>
      </c>
      <c r="K9" s="10">
        <v>448.73</v>
      </c>
      <c r="L9" s="7"/>
    </row>
    <row r="10" spans="1:12" x14ac:dyDescent="0.25">
      <c r="A10" s="4" t="s">
        <v>936</v>
      </c>
      <c r="B10" s="5" t="s">
        <v>937</v>
      </c>
      <c r="C10" s="7">
        <v>3000</v>
      </c>
      <c r="D10" s="7"/>
      <c r="E10" s="10"/>
      <c r="F10" s="10">
        <v>3000</v>
      </c>
      <c r="G10" s="10">
        <v>3749.75</v>
      </c>
      <c r="H10" s="7"/>
      <c r="I10" s="7"/>
      <c r="J10" s="10">
        <v>3154.9</v>
      </c>
      <c r="K10" s="10">
        <v>3948.74</v>
      </c>
      <c r="L10" s="7"/>
    </row>
    <row r="11" spans="1:12" x14ac:dyDescent="0.25">
      <c r="A11" s="4" t="s">
        <v>938</v>
      </c>
      <c r="B11" s="5" t="s">
        <v>939</v>
      </c>
      <c r="C11" s="7">
        <v>1500</v>
      </c>
      <c r="D11" s="10">
        <v>887.1</v>
      </c>
      <c r="E11" s="10">
        <v>1330.65</v>
      </c>
      <c r="F11" s="10">
        <v>1500</v>
      </c>
      <c r="G11" s="10">
        <v>1454.2</v>
      </c>
      <c r="H11" s="10">
        <v>2138.9</v>
      </c>
      <c r="I11" s="10">
        <v>1383.6</v>
      </c>
      <c r="J11" s="10">
        <v>1383.6</v>
      </c>
      <c r="K11" s="10">
        <v>1143.5999999999999</v>
      </c>
      <c r="L11" s="7"/>
    </row>
    <row r="12" spans="1:12" x14ac:dyDescent="0.25">
      <c r="A12" s="4" t="s">
        <v>940</v>
      </c>
      <c r="B12" s="5" t="s">
        <v>941</v>
      </c>
      <c r="C12" s="7">
        <v>1000</v>
      </c>
      <c r="D12" s="10">
        <v>9.6</v>
      </c>
      <c r="E12" s="10">
        <v>14.4</v>
      </c>
      <c r="F12" s="10">
        <v>750</v>
      </c>
      <c r="G12" s="10">
        <v>156.9</v>
      </c>
      <c r="H12" s="10">
        <v>799.35</v>
      </c>
      <c r="I12" s="10">
        <v>535.26</v>
      </c>
      <c r="J12" s="10">
        <v>495.32</v>
      </c>
      <c r="K12" s="10">
        <v>830.41</v>
      </c>
      <c r="L12" s="7"/>
    </row>
    <row r="13" spans="1:12" x14ac:dyDescent="0.25">
      <c r="A13" s="4" t="s">
        <v>942</v>
      </c>
      <c r="B13" s="5" t="s">
        <v>943</v>
      </c>
      <c r="C13" s="7">
        <v>10000</v>
      </c>
      <c r="D13" s="10">
        <v>1419.73</v>
      </c>
      <c r="E13" s="10">
        <v>2129.5949999999998</v>
      </c>
      <c r="F13" s="10">
        <v>10000</v>
      </c>
      <c r="G13" s="10">
        <v>7180.07</v>
      </c>
      <c r="H13" s="10">
        <v>8151.45</v>
      </c>
      <c r="I13" s="10">
        <v>6328</v>
      </c>
      <c r="J13" s="10">
        <v>6182.56</v>
      </c>
      <c r="K13" s="10">
        <v>5146.01</v>
      </c>
      <c r="L13" s="7"/>
    </row>
    <row r="14" spans="1:12" x14ac:dyDescent="0.25">
      <c r="A14" s="4" t="s">
        <v>944</v>
      </c>
      <c r="B14" s="5" t="s">
        <v>945</v>
      </c>
      <c r="C14" s="7">
        <v>30000</v>
      </c>
      <c r="D14" s="10">
        <v>23476.26</v>
      </c>
      <c r="E14" s="10">
        <v>35214.39</v>
      </c>
      <c r="F14" s="10">
        <v>27000</v>
      </c>
      <c r="G14" s="10">
        <v>8059.93</v>
      </c>
      <c r="H14" s="10">
        <v>19865.93</v>
      </c>
      <c r="I14" s="10">
        <v>25138.639999999999</v>
      </c>
      <c r="J14" s="10">
        <v>43762.58</v>
      </c>
      <c r="K14" s="10">
        <v>61393.21</v>
      </c>
      <c r="L14" s="7"/>
    </row>
    <row r="15" spans="1:12" x14ac:dyDescent="0.25">
      <c r="A15" s="4" t="s">
        <v>946</v>
      </c>
      <c r="B15" s="5" t="s">
        <v>947</v>
      </c>
      <c r="C15" s="7">
        <v>12000</v>
      </c>
      <c r="D15" s="7"/>
      <c r="E15" s="10"/>
      <c r="F15" s="10">
        <v>10000</v>
      </c>
      <c r="G15" s="10">
        <v>10396</v>
      </c>
      <c r="H15" s="10">
        <v>11271.75</v>
      </c>
      <c r="I15" s="10">
        <v>21753.63</v>
      </c>
      <c r="J15" s="10">
        <v>21306.15</v>
      </c>
      <c r="K15" s="7"/>
      <c r="L15" s="7"/>
    </row>
    <row r="16" spans="1:12" x14ac:dyDescent="0.25">
      <c r="A16" s="4" t="s">
        <v>948</v>
      </c>
      <c r="B16" s="5" t="s">
        <v>949</v>
      </c>
      <c r="C16" s="7">
        <v>1500</v>
      </c>
      <c r="D16" s="7"/>
      <c r="E16" s="10"/>
      <c r="F16" s="10">
        <v>1000</v>
      </c>
      <c r="G16" s="7"/>
      <c r="H16" s="7"/>
      <c r="I16" s="10">
        <v>12106.26</v>
      </c>
      <c r="J16" s="10">
        <v>13141.9</v>
      </c>
      <c r="K16" s="7"/>
      <c r="L16" s="7"/>
    </row>
    <row r="17" spans="1:12" x14ac:dyDescent="0.25">
      <c r="A17" s="4" t="s">
        <v>950</v>
      </c>
      <c r="B17" s="5" t="s">
        <v>951</v>
      </c>
      <c r="C17" s="7">
        <v>5400</v>
      </c>
      <c r="D17" s="7"/>
      <c r="E17" s="10"/>
      <c r="F17" s="10">
        <v>5250</v>
      </c>
      <c r="G17" s="7"/>
      <c r="H17" s="7"/>
      <c r="I17" s="10">
        <v>16910</v>
      </c>
      <c r="J17" s="10">
        <v>21603</v>
      </c>
      <c r="K17" s="10">
        <v>22392</v>
      </c>
      <c r="L17" s="7"/>
    </row>
    <row r="18" spans="1:12" x14ac:dyDescent="0.25">
      <c r="A18" s="4" t="s">
        <v>952</v>
      </c>
      <c r="B18" s="5" t="s">
        <v>953</v>
      </c>
      <c r="C18" s="7">
        <v>2000</v>
      </c>
      <c r="D18" s="7"/>
      <c r="E18" s="10"/>
      <c r="F18" s="10">
        <v>1500</v>
      </c>
      <c r="G18" s="7"/>
      <c r="H18" s="7"/>
      <c r="I18" s="10">
        <v>8202</v>
      </c>
      <c r="J18" s="10">
        <v>14799</v>
      </c>
      <c r="K18" s="10">
        <v>12000</v>
      </c>
      <c r="L18" s="7"/>
    </row>
    <row r="19" spans="1:12" x14ac:dyDescent="0.25">
      <c r="A19" s="4" t="s">
        <v>954</v>
      </c>
      <c r="B19" s="5" t="s">
        <v>955</v>
      </c>
      <c r="C19" s="7">
        <v>1200</v>
      </c>
      <c r="D19" s="10">
        <v>386.45</v>
      </c>
      <c r="E19" s="10">
        <v>579.67499999999995</v>
      </c>
      <c r="F19" s="10">
        <v>1200</v>
      </c>
      <c r="G19" s="10">
        <v>127.25</v>
      </c>
      <c r="H19" s="10">
        <v>941.02</v>
      </c>
      <c r="I19" s="10">
        <v>1567.84</v>
      </c>
      <c r="J19" s="10">
        <v>918.56</v>
      </c>
      <c r="K19" s="10">
        <v>1562.44</v>
      </c>
      <c r="L19" s="7"/>
    </row>
    <row r="20" spans="1:12" x14ac:dyDescent="0.25">
      <c r="A20" s="4" t="s">
        <v>956</v>
      </c>
      <c r="B20" s="5" t="s">
        <v>957</v>
      </c>
      <c r="C20" s="7">
        <v>400</v>
      </c>
      <c r="D20" s="7"/>
      <c r="E20" s="10"/>
      <c r="F20" s="10">
        <v>400</v>
      </c>
      <c r="G20" s="10">
        <v>281.85000000000002</v>
      </c>
      <c r="H20" s="10">
        <v>43.34</v>
      </c>
      <c r="I20" s="10">
        <v>225.84</v>
      </c>
      <c r="J20" s="10">
        <v>301.25</v>
      </c>
      <c r="K20" s="10">
        <v>37.270000000000003</v>
      </c>
      <c r="L20" s="7"/>
    </row>
    <row r="21" spans="1:12" x14ac:dyDescent="0.25">
      <c r="A21" s="4" t="s">
        <v>958</v>
      </c>
      <c r="B21" s="5" t="s">
        <v>959</v>
      </c>
      <c r="C21" s="7">
        <v>300</v>
      </c>
      <c r="D21" s="7"/>
      <c r="E21" s="10"/>
      <c r="F21" s="10">
        <v>300</v>
      </c>
      <c r="G21" s="7"/>
      <c r="H21" s="10">
        <v>41.65</v>
      </c>
      <c r="I21" s="7"/>
      <c r="J21" s="7"/>
      <c r="K21" s="10">
        <v>167.48</v>
      </c>
      <c r="L21" s="7"/>
    </row>
    <row r="22" spans="1:12" x14ac:dyDescent="0.25">
      <c r="A22" s="4" t="s">
        <v>960</v>
      </c>
      <c r="B22" s="5" t="s">
        <v>961</v>
      </c>
      <c r="C22" s="7">
        <v>155000</v>
      </c>
      <c r="D22" s="10">
        <v>103925.32</v>
      </c>
      <c r="E22" s="10">
        <v>155887.98000000001</v>
      </c>
      <c r="F22" s="10">
        <v>155000</v>
      </c>
      <c r="G22" s="10">
        <v>155162.18</v>
      </c>
      <c r="H22" s="10">
        <v>154125.89000000001</v>
      </c>
      <c r="I22" s="10">
        <v>146044.42000000001</v>
      </c>
      <c r="J22" s="10">
        <v>137910.67000000001</v>
      </c>
      <c r="K22" s="10">
        <v>132534.97</v>
      </c>
      <c r="L22" s="7"/>
    </row>
    <row r="23" spans="1:12" x14ac:dyDescent="0.25">
      <c r="A23" s="4" t="s">
        <v>962</v>
      </c>
      <c r="B23" s="5" t="s">
        <v>963</v>
      </c>
      <c r="C23" s="7">
        <v>10600</v>
      </c>
      <c r="D23" s="10">
        <v>7062.64</v>
      </c>
      <c r="E23" s="10">
        <v>10593.96</v>
      </c>
      <c r="F23" s="10">
        <v>10600</v>
      </c>
      <c r="G23" s="10">
        <v>11763.35</v>
      </c>
      <c r="H23" s="10">
        <v>11260.49</v>
      </c>
      <c r="I23" s="10">
        <v>11559.55</v>
      </c>
      <c r="J23" s="10">
        <v>10419.549999999999</v>
      </c>
      <c r="K23" s="10">
        <v>9849.56</v>
      </c>
      <c r="L23" s="7"/>
    </row>
    <row r="24" spans="1:12" x14ac:dyDescent="0.25">
      <c r="A24" s="4" t="s">
        <v>964</v>
      </c>
      <c r="B24" s="5" t="s">
        <v>965</v>
      </c>
      <c r="C24" s="7">
        <v>5000</v>
      </c>
      <c r="D24" s="10">
        <v>2014.4</v>
      </c>
      <c r="E24" s="10">
        <v>3021.6</v>
      </c>
      <c r="F24" s="10">
        <v>5000</v>
      </c>
      <c r="G24" s="10">
        <v>2366.19</v>
      </c>
      <c r="H24" s="10">
        <v>4287.46</v>
      </c>
      <c r="I24" s="10">
        <v>4058.98</v>
      </c>
      <c r="J24" s="10">
        <v>3643.99</v>
      </c>
      <c r="K24" s="10">
        <v>2960.69</v>
      </c>
      <c r="L24" s="7"/>
    </row>
    <row r="25" spans="1:12" x14ac:dyDescent="0.25">
      <c r="A25" s="4"/>
      <c r="B25" s="5"/>
      <c r="C25" s="11"/>
      <c r="D25" s="11"/>
      <c r="E25" s="11"/>
      <c r="F25" s="10"/>
      <c r="G25" s="11"/>
      <c r="H25" s="11"/>
      <c r="I25" s="11"/>
      <c r="J25" s="11"/>
      <c r="K25" s="11"/>
      <c r="L25" s="11"/>
    </row>
    <row r="26" spans="1:12" x14ac:dyDescent="0.25">
      <c r="A26" s="4"/>
      <c r="B26" s="5" t="s">
        <v>54</v>
      </c>
      <c r="C26" s="7">
        <f>SUM(C9:C24)</f>
        <v>239400</v>
      </c>
      <c r="D26" s="10">
        <v>139723.9</v>
      </c>
      <c r="E26" s="10">
        <v>209585.85</v>
      </c>
      <c r="F26" s="14">
        <f>SUM(F9:F24)</f>
        <v>232950</v>
      </c>
      <c r="G26" s="10">
        <v>200697.67</v>
      </c>
      <c r="H26" s="10">
        <v>212993.89</v>
      </c>
      <c r="I26" s="10">
        <v>255835.54</v>
      </c>
      <c r="J26" s="10">
        <v>279923.26</v>
      </c>
      <c r="K26" s="10">
        <v>255405.11</v>
      </c>
      <c r="L26" s="7"/>
    </row>
    <row r="27" spans="1:12" x14ac:dyDescent="0.25">
      <c r="A27" s="8"/>
      <c r="B27" s="8"/>
      <c r="C27" s="9"/>
      <c r="D27" s="9"/>
      <c r="E27" s="9"/>
      <c r="F27" s="7"/>
      <c r="G27" s="9"/>
      <c r="H27" s="9"/>
      <c r="I27" s="9"/>
      <c r="J27" s="9"/>
      <c r="K27" s="9"/>
      <c r="L27" s="9"/>
    </row>
    <row r="28" spans="1:12" x14ac:dyDescent="0.25">
      <c r="A28" s="5"/>
      <c r="B28" s="5"/>
      <c r="C28" s="7"/>
      <c r="D28" s="7"/>
      <c r="E28" s="7"/>
      <c r="F28" s="7"/>
      <c r="G28" s="7"/>
      <c r="H28" s="7"/>
      <c r="I28" s="7"/>
      <c r="J28" s="7"/>
      <c r="K28" s="7"/>
      <c r="L28" s="7"/>
    </row>
    <row r="29" spans="1:12" x14ac:dyDescent="0.25">
      <c r="A29" s="5"/>
      <c r="B29" s="5"/>
      <c r="C29" s="7"/>
      <c r="D29" s="7"/>
      <c r="E29" s="7"/>
      <c r="F29" s="9"/>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F56" s="7"/>
    </row>
    <row r="57" spans="1:12" x14ac:dyDescent="0.25">
      <c r="F57" s="7"/>
    </row>
  </sheetData>
  <mergeCells count="4">
    <mergeCell ref="A1:L1"/>
    <mergeCell ref="A2:L2"/>
    <mergeCell ref="A3:L3"/>
    <mergeCell ref="A8:L8"/>
  </mergeCells>
  <pageMargins left="0.75" right="0.75" top="0.75" bottom="0.75" header="0.03" footer="0.03"/>
  <pageSetup scale="6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N48"/>
  <sheetViews>
    <sheetView zoomScaleNormal="100" workbookViewId="0">
      <selection activeCell="I39" sqref="I39"/>
    </sheetView>
  </sheetViews>
  <sheetFormatPr defaultRowHeight="13.2" x14ac:dyDescent="0.25"/>
  <cols>
    <col min="1" max="1" width="13.109375" customWidth="1"/>
    <col min="2" max="2" width="31.77734375" customWidth="1"/>
    <col min="3" max="3" width="12.6640625" customWidth="1"/>
    <col min="4" max="4" width="9.33203125" customWidth="1"/>
    <col min="5" max="5" width="9.77734375" customWidth="1"/>
    <col min="6" max="11" width="14.44140625" customWidth="1"/>
    <col min="12" max="12" width="30.6640625" customWidth="1"/>
  </cols>
  <sheetData>
    <row r="1" spans="1:14" ht="13.8" x14ac:dyDescent="0.25">
      <c r="A1" s="49" t="s">
        <v>0</v>
      </c>
      <c r="B1" s="49"/>
      <c r="C1" s="49"/>
      <c r="D1" s="49"/>
      <c r="E1" s="49"/>
      <c r="F1" s="49"/>
      <c r="G1" s="49"/>
      <c r="H1" s="49"/>
      <c r="I1" s="49"/>
      <c r="J1" s="49"/>
      <c r="K1" s="49"/>
      <c r="L1" s="49"/>
    </row>
    <row r="2" spans="1:14" x14ac:dyDescent="0.25">
      <c r="A2" s="50" t="s">
        <v>966</v>
      </c>
      <c r="B2" s="50"/>
      <c r="C2" s="50"/>
      <c r="D2" s="50"/>
      <c r="E2" s="50"/>
      <c r="F2" s="50"/>
      <c r="G2" s="50"/>
      <c r="H2" s="50"/>
      <c r="I2" s="50"/>
      <c r="J2" s="50"/>
      <c r="K2" s="50"/>
      <c r="L2" s="50"/>
    </row>
    <row r="3" spans="1:14" x14ac:dyDescent="0.25">
      <c r="A3" s="50" t="s">
        <v>2</v>
      </c>
      <c r="B3" s="50"/>
      <c r="C3" s="50"/>
      <c r="D3" s="50"/>
      <c r="E3" s="50"/>
      <c r="F3" s="50"/>
      <c r="G3" s="50"/>
      <c r="H3" s="50"/>
      <c r="I3" s="50"/>
      <c r="J3" s="50"/>
      <c r="K3" s="50"/>
      <c r="L3" s="50"/>
    </row>
    <row r="4" spans="1:14" x14ac:dyDescent="0.25">
      <c r="C4" s="1" t="s">
        <v>3</v>
      </c>
      <c r="D4" s="1" t="s">
        <v>4</v>
      </c>
      <c r="E4" s="1" t="s">
        <v>5</v>
      </c>
      <c r="F4" s="1" t="s">
        <v>6</v>
      </c>
      <c r="G4" s="1" t="s">
        <v>7</v>
      </c>
      <c r="H4" s="1" t="s">
        <v>7</v>
      </c>
      <c r="I4" s="3" t="s">
        <v>7</v>
      </c>
      <c r="J4" s="3" t="s">
        <v>7</v>
      </c>
      <c r="K4" s="3" t="s">
        <v>7</v>
      </c>
    </row>
    <row r="5" spans="1:14" x14ac:dyDescent="0.25">
      <c r="C5" s="2" t="s">
        <v>8</v>
      </c>
      <c r="D5" s="1" t="s">
        <v>9</v>
      </c>
      <c r="E5" s="1" t="s">
        <v>7</v>
      </c>
      <c r="F5" s="1" t="s">
        <v>10</v>
      </c>
      <c r="G5" s="1" t="s">
        <v>11</v>
      </c>
      <c r="H5" s="1" t="s">
        <v>12</v>
      </c>
      <c r="I5" s="3" t="s">
        <v>13</v>
      </c>
      <c r="J5" s="3" t="s">
        <v>14</v>
      </c>
      <c r="K5" s="3" t="s">
        <v>15</v>
      </c>
    </row>
    <row r="6" spans="1:14" x14ac:dyDescent="0.25">
      <c r="C6" s="2" t="s">
        <v>16</v>
      </c>
      <c r="D6" s="3" t="s">
        <v>17</v>
      </c>
      <c r="E6" s="3" t="s">
        <v>18</v>
      </c>
      <c r="F6" s="3" t="s">
        <v>16</v>
      </c>
      <c r="G6" s="3" t="s">
        <v>19</v>
      </c>
      <c r="H6" s="3" t="s">
        <v>19</v>
      </c>
      <c r="I6" s="3" t="s">
        <v>19</v>
      </c>
      <c r="J6" s="3" t="s">
        <v>19</v>
      </c>
      <c r="K6" s="3" t="s">
        <v>19</v>
      </c>
      <c r="L6" s="53" t="s">
        <v>20</v>
      </c>
      <c r="M6" s="53"/>
      <c r="N6" s="53"/>
    </row>
    <row r="7" spans="1:14" x14ac:dyDescent="0.25">
      <c r="A7" s="8"/>
      <c r="B7" s="8"/>
      <c r="C7" s="9"/>
      <c r="D7" s="9"/>
      <c r="E7" s="9"/>
      <c r="F7" s="9"/>
      <c r="G7" s="9"/>
      <c r="H7" s="9"/>
      <c r="I7" s="9"/>
      <c r="J7" s="9"/>
      <c r="K7" s="9"/>
      <c r="L7" s="9"/>
    </row>
    <row r="8" spans="1:14" x14ac:dyDescent="0.25">
      <c r="A8" s="51" t="s">
        <v>21</v>
      </c>
      <c r="B8" s="52"/>
      <c r="C8" s="52"/>
      <c r="D8" s="52"/>
      <c r="E8" s="52"/>
      <c r="F8" s="52"/>
      <c r="G8" s="52"/>
      <c r="H8" s="52"/>
      <c r="I8" s="52"/>
      <c r="J8" s="52"/>
      <c r="K8" s="52"/>
      <c r="L8" s="52"/>
    </row>
    <row r="9" spans="1:14" x14ac:dyDescent="0.25">
      <c r="A9" s="4" t="s">
        <v>967</v>
      </c>
      <c r="C9">
        <v>100</v>
      </c>
      <c r="F9" s="24">
        <v>100</v>
      </c>
      <c r="M9" t="s">
        <v>968</v>
      </c>
    </row>
    <row r="10" spans="1:14" x14ac:dyDescent="0.25">
      <c r="A10" s="4" t="s">
        <v>969</v>
      </c>
      <c r="B10" s="5" t="s">
        <v>970</v>
      </c>
      <c r="C10" s="7">
        <v>120</v>
      </c>
      <c r="D10" s="10">
        <v>63.42</v>
      </c>
      <c r="E10" s="10">
        <v>95.13</v>
      </c>
      <c r="F10" s="10">
        <v>120</v>
      </c>
      <c r="G10" s="10">
        <v>126.84</v>
      </c>
      <c r="H10" s="10">
        <v>170.86</v>
      </c>
      <c r="I10" s="10">
        <v>112.84</v>
      </c>
      <c r="J10" s="10">
        <v>131.04</v>
      </c>
      <c r="K10" s="10">
        <v>133.04</v>
      </c>
      <c r="L10" s="7"/>
      <c r="M10" t="s">
        <v>971</v>
      </c>
    </row>
    <row r="11" spans="1:14" x14ac:dyDescent="0.25">
      <c r="A11" s="4" t="s">
        <v>972</v>
      </c>
      <c r="B11" s="5" t="s">
        <v>973</v>
      </c>
      <c r="C11" s="7">
        <v>1000</v>
      </c>
      <c r="D11" s="7"/>
      <c r="E11" s="10"/>
      <c r="F11" s="10">
        <v>1000</v>
      </c>
      <c r="G11" s="7"/>
      <c r="H11" s="10">
        <v>-458.67</v>
      </c>
      <c r="I11" s="10">
        <v>920.89</v>
      </c>
      <c r="J11" s="10">
        <v>929.51</v>
      </c>
      <c r="K11" s="7"/>
      <c r="L11" s="7"/>
      <c r="M11" t="s">
        <v>974</v>
      </c>
    </row>
    <row r="12" spans="1:14" x14ac:dyDescent="0.25">
      <c r="A12" s="4" t="s">
        <v>975</v>
      </c>
      <c r="B12" s="5" t="s">
        <v>976</v>
      </c>
      <c r="C12" s="7">
        <v>2500</v>
      </c>
      <c r="D12" s="7"/>
      <c r="E12" s="10"/>
      <c r="F12" s="10">
        <v>2200</v>
      </c>
      <c r="G12" s="10">
        <v>1550.87</v>
      </c>
      <c r="H12" s="10">
        <v>758.99</v>
      </c>
      <c r="I12" s="10">
        <v>1393.32</v>
      </c>
      <c r="J12" s="10">
        <v>1704.47</v>
      </c>
      <c r="K12" s="10">
        <v>987.94</v>
      </c>
      <c r="L12" s="7"/>
      <c r="M12" t="s">
        <v>977</v>
      </c>
    </row>
    <row r="13" spans="1:14" x14ac:dyDescent="0.25">
      <c r="A13" s="4" t="s">
        <v>978</v>
      </c>
      <c r="B13" s="5" t="s">
        <v>979</v>
      </c>
      <c r="C13" s="7">
        <v>1000</v>
      </c>
      <c r="D13" s="7"/>
      <c r="E13" s="10"/>
      <c r="F13" s="10">
        <v>750</v>
      </c>
      <c r="G13" s="7"/>
      <c r="H13" s="10">
        <v>38.32</v>
      </c>
      <c r="I13" s="10">
        <v>519.72</v>
      </c>
      <c r="J13" s="10">
        <v>396.29</v>
      </c>
      <c r="K13" s="7"/>
      <c r="L13" s="7"/>
      <c r="M13" t="s">
        <v>980</v>
      </c>
    </row>
    <row r="14" spans="1:14" x14ac:dyDescent="0.25">
      <c r="A14" s="4" t="s">
        <v>981</v>
      </c>
      <c r="B14" s="5" t="s">
        <v>982</v>
      </c>
      <c r="C14" s="7">
        <v>1900</v>
      </c>
      <c r="D14" s="10">
        <v>465</v>
      </c>
      <c r="E14" s="10">
        <v>697.5</v>
      </c>
      <c r="F14" s="10">
        <v>1900</v>
      </c>
      <c r="G14" s="10">
        <v>1026.23</v>
      </c>
      <c r="H14" s="10">
        <v>1119.26</v>
      </c>
      <c r="I14" s="10">
        <v>1932.82</v>
      </c>
      <c r="J14" s="10">
        <v>1857.2</v>
      </c>
      <c r="K14" s="10">
        <v>4612.9399999999996</v>
      </c>
      <c r="L14" s="7"/>
      <c r="M14" t="s">
        <v>983</v>
      </c>
    </row>
    <row r="15" spans="1:14" x14ac:dyDescent="0.25">
      <c r="A15" s="4" t="s">
        <v>984</v>
      </c>
      <c r="B15" s="5" t="s">
        <v>985</v>
      </c>
      <c r="C15" s="7">
        <v>250</v>
      </c>
      <c r="D15" s="7"/>
      <c r="E15" s="10"/>
      <c r="F15" s="10">
        <v>500</v>
      </c>
      <c r="G15" s="7"/>
      <c r="H15" s="10">
        <v>87.8</v>
      </c>
      <c r="I15" s="7"/>
      <c r="J15" s="10">
        <v>26.41</v>
      </c>
      <c r="K15" s="7"/>
      <c r="L15" s="7"/>
      <c r="M15" t="s">
        <v>986</v>
      </c>
    </row>
    <row r="16" spans="1:14" x14ac:dyDescent="0.25">
      <c r="A16" s="4" t="s">
        <v>987</v>
      </c>
      <c r="B16" s="5" t="s">
        <v>988</v>
      </c>
      <c r="C16" s="7">
        <v>6500</v>
      </c>
      <c r="D16" s="10">
        <v>4108.45</v>
      </c>
      <c r="E16" s="10">
        <v>6162.6750000000002</v>
      </c>
      <c r="F16" s="10">
        <v>6500</v>
      </c>
      <c r="G16" s="10">
        <v>6109.17</v>
      </c>
      <c r="H16" s="10">
        <v>5816.15</v>
      </c>
      <c r="I16" s="10">
        <v>6198.93</v>
      </c>
      <c r="J16" s="10">
        <v>5438.91</v>
      </c>
      <c r="K16" s="10">
        <v>7149.92</v>
      </c>
      <c r="L16" s="7"/>
      <c r="M16" t="s">
        <v>989</v>
      </c>
    </row>
    <row r="17" spans="1:13" x14ac:dyDescent="0.25">
      <c r="A17" s="4" t="s">
        <v>990</v>
      </c>
      <c r="B17" s="5" t="s">
        <v>991</v>
      </c>
      <c r="C17" s="7">
        <v>425</v>
      </c>
      <c r="D17" s="10">
        <v>272.68</v>
      </c>
      <c r="E17" s="10">
        <v>409.02</v>
      </c>
      <c r="F17" s="10">
        <v>400</v>
      </c>
      <c r="G17" s="10">
        <v>394.45</v>
      </c>
      <c r="H17" s="10">
        <v>366.14</v>
      </c>
      <c r="I17" s="10">
        <v>408.99</v>
      </c>
      <c r="J17" s="10">
        <v>343.63</v>
      </c>
      <c r="K17" s="10">
        <v>542.95000000000005</v>
      </c>
      <c r="L17" s="7"/>
      <c r="M17" t="s">
        <v>992</v>
      </c>
    </row>
    <row r="18" spans="1:13" x14ac:dyDescent="0.25">
      <c r="A18" s="4"/>
      <c r="B18" s="5"/>
      <c r="C18" s="11"/>
      <c r="D18" s="11"/>
      <c r="E18" s="11"/>
      <c r="F18" s="15"/>
      <c r="G18" s="11"/>
      <c r="H18" s="11"/>
      <c r="I18" s="11"/>
      <c r="J18" s="11"/>
      <c r="K18" s="11"/>
      <c r="L18" s="11"/>
    </row>
    <row r="19" spans="1:13" x14ac:dyDescent="0.25">
      <c r="A19" s="4"/>
      <c r="B19" s="5" t="s">
        <v>54</v>
      </c>
      <c r="C19" s="7">
        <f>SUM(C9:C17)</f>
        <v>13795</v>
      </c>
      <c r="D19" s="10">
        <v>4909.55</v>
      </c>
      <c r="E19" s="10">
        <v>7364.3249999999998</v>
      </c>
      <c r="F19" s="10">
        <v>13470</v>
      </c>
      <c r="G19" s="10">
        <v>9207.56</v>
      </c>
      <c r="H19" s="10">
        <v>7898.85</v>
      </c>
      <c r="I19" s="10">
        <v>11487.51</v>
      </c>
      <c r="J19" s="10">
        <v>10827.46</v>
      </c>
      <c r="K19" s="10">
        <v>13426.79</v>
      </c>
      <c r="L19" s="7"/>
    </row>
    <row r="20" spans="1:13" x14ac:dyDescent="0.25">
      <c r="A20" s="8"/>
      <c r="B20" s="8"/>
      <c r="C20" s="9"/>
      <c r="D20" s="9"/>
      <c r="E20" s="9"/>
      <c r="F20" s="9"/>
      <c r="G20" s="9"/>
      <c r="H20" s="9"/>
      <c r="I20" s="9"/>
      <c r="J20" s="9"/>
      <c r="K20" s="9"/>
      <c r="L20" s="9"/>
    </row>
    <row r="21" spans="1:13" x14ac:dyDescent="0.25">
      <c r="A21" s="5"/>
      <c r="B21" s="5"/>
      <c r="C21" s="7"/>
      <c r="D21" s="7"/>
      <c r="E21" s="7"/>
      <c r="F21" s="7"/>
      <c r="G21" s="7"/>
      <c r="H21" s="7"/>
      <c r="I21" s="7"/>
      <c r="J21" s="7"/>
      <c r="K21" s="7"/>
      <c r="L21" s="7"/>
    </row>
    <row r="22" spans="1:13" x14ac:dyDescent="0.25">
      <c r="A22" s="5"/>
      <c r="B22" s="5"/>
      <c r="C22" s="7"/>
      <c r="D22" s="7"/>
      <c r="E22" s="7"/>
      <c r="F22" s="7"/>
      <c r="G22" s="7"/>
      <c r="H22" s="7"/>
      <c r="I22" s="7"/>
      <c r="J22" s="7"/>
      <c r="K22" s="7"/>
      <c r="L22" s="7"/>
    </row>
    <row r="23" spans="1:13" x14ac:dyDescent="0.25">
      <c r="A23" s="5"/>
      <c r="B23" s="5"/>
      <c r="C23" s="7"/>
      <c r="D23" s="7"/>
      <c r="E23" s="7"/>
      <c r="F23" s="7"/>
      <c r="G23" s="7"/>
      <c r="H23" s="7"/>
      <c r="I23" s="7"/>
      <c r="J23" s="7"/>
      <c r="K23" s="7"/>
      <c r="L23" s="7"/>
    </row>
    <row r="24" spans="1:13" x14ac:dyDescent="0.25">
      <c r="A24" s="5"/>
      <c r="B24" s="5"/>
      <c r="C24" s="7"/>
      <c r="D24" s="7"/>
      <c r="E24" s="7"/>
      <c r="F24" s="7"/>
      <c r="G24" s="7"/>
      <c r="H24" s="7"/>
      <c r="I24" s="7"/>
      <c r="J24" s="7"/>
      <c r="K24" s="7"/>
      <c r="L24" s="7"/>
    </row>
    <row r="25" spans="1:13" x14ac:dyDescent="0.25">
      <c r="A25" s="5"/>
      <c r="B25" s="5"/>
      <c r="C25" s="7"/>
      <c r="D25" s="7"/>
      <c r="E25" s="7"/>
      <c r="F25" s="7"/>
      <c r="G25" s="7"/>
      <c r="H25" s="7"/>
      <c r="I25" s="7"/>
      <c r="J25" s="7"/>
      <c r="K25" s="7"/>
      <c r="L25" s="7"/>
    </row>
    <row r="26" spans="1:13" x14ac:dyDescent="0.25">
      <c r="A26" s="5"/>
      <c r="B26" s="5"/>
      <c r="C26" s="7"/>
      <c r="D26" s="7"/>
      <c r="E26" s="7"/>
      <c r="F26" s="7"/>
      <c r="G26" s="7"/>
      <c r="H26" s="7"/>
      <c r="I26" s="7"/>
      <c r="J26" s="7"/>
      <c r="K26" s="7"/>
      <c r="L26" s="7"/>
    </row>
    <row r="27" spans="1:13" x14ac:dyDescent="0.25">
      <c r="A27" s="5"/>
      <c r="B27" s="5"/>
      <c r="C27" s="7"/>
      <c r="D27" s="7"/>
      <c r="E27" s="7"/>
      <c r="F27" s="7"/>
      <c r="G27" s="7"/>
      <c r="H27" s="7"/>
      <c r="I27" s="7"/>
      <c r="J27" s="7"/>
      <c r="K27" s="7"/>
      <c r="L27" s="7"/>
    </row>
    <row r="28" spans="1:13" x14ac:dyDescent="0.25">
      <c r="A28" s="5"/>
      <c r="B28" s="5"/>
      <c r="C28" s="7"/>
      <c r="D28" s="7"/>
      <c r="E28" s="7"/>
      <c r="F28" s="7"/>
      <c r="G28" s="7"/>
      <c r="H28" s="7"/>
      <c r="I28" s="7"/>
      <c r="J28" s="7"/>
      <c r="K28" s="7"/>
      <c r="L28" s="7"/>
    </row>
    <row r="29" spans="1:13" x14ac:dyDescent="0.25">
      <c r="A29" s="5"/>
      <c r="B29" s="5"/>
      <c r="C29" s="7"/>
      <c r="D29" s="7"/>
      <c r="E29" s="7"/>
      <c r="F29" s="7"/>
      <c r="G29" s="7"/>
      <c r="H29" s="7"/>
      <c r="I29" s="7"/>
      <c r="J29" s="7"/>
      <c r="K29" s="7"/>
      <c r="L29" s="7"/>
    </row>
    <row r="30" spans="1:13" x14ac:dyDescent="0.25">
      <c r="A30" s="5"/>
      <c r="B30" s="5"/>
      <c r="C30" s="7"/>
      <c r="D30" s="7"/>
      <c r="E30" s="7"/>
      <c r="F30" s="7"/>
      <c r="G30" s="7"/>
      <c r="H30" s="7"/>
      <c r="I30" s="7"/>
      <c r="J30" s="7"/>
      <c r="K30" s="7"/>
      <c r="L30" s="7"/>
    </row>
    <row r="31" spans="1:13" x14ac:dyDescent="0.25">
      <c r="A31" s="5"/>
      <c r="B31" s="5"/>
      <c r="C31" s="7"/>
      <c r="D31" s="7"/>
      <c r="E31" s="7"/>
      <c r="F31" s="7"/>
      <c r="G31" s="7"/>
      <c r="H31" s="7"/>
      <c r="I31" s="7"/>
      <c r="J31" s="7"/>
      <c r="K31" s="7"/>
      <c r="L31" s="7"/>
    </row>
    <row r="32" spans="1:13"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sheetData>
  <mergeCells count="5">
    <mergeCell ref="A1:L1"/>
    <mergeCell ref="A2:L2"/>
    <mergeCell ref="A3:L3"/>
    <mergeCell ref="A8:L8"/>
    <mergeCell ref="L6:N6"/>
  </mergeCells>
  <pageMargins left="0.75" right="0.75" top="0.75" bottom="0.75" header="0.03" footer="0.03"/>
  <pageSetup scale="2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L50"/>
  <sheetViews>
    <sheetView topLeftCell="D1" zoomScaleNormal="100" workbookViewId="0">
      <selection activeCell="I39" sqref="I39"/>
    </sheetView>
  </sheetViews>
  <sheetFormatPr defaultRowHeight="13.2" x14ac:dyDescent="0.25"/>
  <cols>
    <col min="1" max="1" width="13.109375" customWidth="1"/>
    <col min="2" max="2" width="27.441406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993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994</v>
      </c>
      <c r="B9" s="5" t="s">
        <v>995</v>
      </c>
      <c r="C9" s="7"/>
      <c r="D9" s="7"/>
      <c r="E9" s="10"/>
      <c r="F9" s="7"/>
      <c r="G9" s="7"/>
      <c r="H9" s="10">
        <v>-14734.86</v>
      </c>
      <c r="I9" s="10">
        <v>-17471.48</v>
      </c>
      <c r="J9" s="10">
        <v>-15652.85</v>
      </c>
      <c r="K9" s="10">
        <v>-17920.060000000001</v>
      </c>
      <c r="L9" s="7"/>
    </row>
    <row r="10" spans="1:12" x14ac:dyDescent="0.25">
      <c r="A10" s="4" t="s">
        <v>996</v>
      </c>
      <c r="B10" s="5" t="s">
        <v>997</v>
      </c>
      <c r="C10" s="7"/>
      <c r="D10" s="7"/>
      <c r="E10" s="10"/>
      <c r="F10" s="7"/>
      <c r="G10" s="7"/>
      <c r="H10" s="10">
        <v>14514.27</v>
      </c>
      <c r="I10" s="10">
        <v>17816.509999999998</v>
      </c>
      <c r="J10" s="10">
        <v>14899.7</v>
      </c>
      <c r="K10" s="10">
        <v>17699.37</v>
      </c>
      <c r="L10" s="7"/>
    </row>
    <row r="11" spans="1:12" x14ac:dyDescent="0.25">
      <c r="A11" s="4" t="s">
        <v>998</v>
      </c>
      <c r="B11" s="5" t="s">
        <v>999</v>
      </c>
      <c r="C11" s="7"/>
      <c r="D11" s="7"/>
      <c r="E11" s="10"/>
      <c r="F11" s="7"/>
      <c r="G11" s="7"/>
      <c r="H11" s="10"/>
      <c r="I11" s="10">
        <v>5.79</v>
      </c>
      <c r="J11" s="7"/>
      <c r="K11" s="10">
        <v>16.63</v>
      </c>
      <c r="L11" s="7"/>
    </row>
    <row r="12" spans="1:12" x14ac:dyDescent="0.25">
      <c r="A12" s="4" t="s">
        <v>1000</v>
      </c>
      <c r="B12" s="5" t="s">
        <v>1001</v>
      </c>
      <c r="C12" s="7"/>
      <c r="D12" s="7"/>
      <c r="E12" s="10"/>
      <c r="F12" s="7"/>
      <c r="G12" s="7"/>
      <c r="H12" s="7"/>
      <c r="I12" s="7"/>
      <c r="J12" s="7"/>
      <c r="K12" s="10">
        <v>39.200000000000003</v>
      </c>
      <c r="L12" s="7"/>
    </row>
    <row r="13" spans="1:12" x14ac:dyDescent="0.25">
      <c r="A13" s="4" t="s">
        <v>1002</v>
      </c>
      <c r="B13" s="5" t="s">
        <v>1003</v>
      </c>
      <c r="C13" s="7"/>
      <c r="D13" s="7"/>
      <c r="E13" s="10"/>
      <c r="F13" s="7"/>
      <c r="G13" s="7"/>
      <c r="H13" s="10">
        <v>1028.94</v>
      </c>
      <c r="I13" s="10">
        <v>1684.51</v>
      </c>
      <c r="J13" s="10">
        <v>1221.26</v>
      </c>
      <c r="K13" s="10">
        <v>1961.47</v>
      </c>
      <c r="L13" s="7"/>
    </row>
    <row r="14" spans="1:12" x14ac:dyDescent="0.25">
      <c r="A14" s="4" t="s">
        <v>1004</v>
      </c>
      <c r="B14" s="5" t="s">
        <v>1005</v>
      </c>
      <c r="C14" s="7"/>
      <c r="D14" s="7"/>
      <c r="E14" s="10"/>
      <c r="F14" s="7"/>
      <c r="G14" s="7"/>
      <c r="H14" s="7"/>
      <c r="I14" s="10">
        <v>1083.1099999999999</v>
      </c>
      <c r="J14" s="10">
        <v>457.93</v>
      </c>
      <c r="K14" s="10">
        <v>249.92</v>
      </c>
      <c r="L14" s="7"/>
    </row>
    <row r="15" spans="1:12" x14ac:dyDescent="0.25">
      <c r="A15" s="4" t="s">
        <v>1006</v>
      </c>
      <c r="B15" s="5" t="s">
        <v>1007</v>
      </c>
      <c r="C15" s="7"/>
      <c r="D15" s="7"/>
      <c r="E15" s="10"/>
      <c r="F15" s="7"/>
      <c r="G15" s="7"/>
      <c r="H15" s="10">
        <v>475</v>
      </c>
      <c r="I15" s="10">
        <v>1585.46</v>
      </c>
      <c r="J15" s="10">
        <v>833.33</v>
      </c>
      <c r="K15" s="10">
        <v>940.4</v>
      </c>
      <c r="L15" s="7"/>
    </row>
    <row r="16" spans="1:12" x14ac:dyDescent="0.25">
      <c r="A16" s="4" t="s">
        <v>1008</v>
      </c>
      <c r="B16" s="5" t="s">
        <v>1009</v>
      </c>
      <c r="C16" s="7"/>
      <c r="D16" s="7"/>
      <c r="E16" s="10"/>
      <c r="F16" s="7"/>
      <c r="G16" s="7"/>
      <c r="H16" s="10">
        <v>16716.669999999998</v>
      </c>
      <c r="I16" s="10">
        <v>17979.64</v>
      </c>
      <c r="J16" s="10">
        <v>14564.06</v>
      </c>
      <c r="K16" s="10">
        <v>13483.46</v>
      </c>
      <c r="L16" s="7"/>
    </row>
    <row r="17" spans="1:12" x14ac:dyDescent="0.25">
      <c r="A17" s="4" t="s">
        <v>1010</v>
      </c>
      <c r="B17" s="5" t="s">
        <v>1011</v>
      </c>
      <c r="C17" s="7"/>
      <c r="D17" s="7"/>
      <c r="E17" s="10"/>
      <c r="F17" s="7"/>
      <c r="G17" s="7"/>
      <c r="H17" s="10">
        <v>1122.83</v>
      </c>
      <c r="I17" s="10">
        <v>1212.83</v>
      </c>
      <c r="J17" s="10">
        <v>969.48</v>
      </c>
      <c r="K17" s="10">
        <v>921.05</v>
      </c>
      <c r="L17" s="7"/>
    </row>
    <row r="18" spans="1:12" x14ac:dyDescent="0.25">
      <c r="A18" s="4" t="s">
        <v>1012</v>
      </c>
      <c r="B18" s="5" t="s">
        <v>1013</v>
      </c>
      <c r="C18" s="7"/>
      <c r="D18" s="7"/>
      <c r="E18" s="10"/>
      <c r="F18" s="7"/>
      <c r="G18" s="7"/>
      <c r="H18" s="7"/>
      <c r="I18" s="10">
        <v>408.48</v>
      </c>
      <c r="J18" s="10">
        <v>275.07</v>
      </c>
      <c r="K18" s="10">
        <v>330</v>
      </c>
      <c r="L18" s="7"/>
    </row>
    <row r="19" spans="1:12" x14ac:dyDescent="0.25">
      <c r="A19" s="4" t="s">
        <v>1014</v>
      </c>
      <c r="B19" s="5" t="s">
        <v>1015</v>
      </c>
      <c r="C19" s="7"/>
      <c r="D19" s="10">
        <v>364.22</v>
      </c>
      <c r="E19" s="10">
        <v>546.33000000000004</v>
      </c>
      <c r="F19" s="7"/>
      <c r="G19" s="10">
        <v>546.33000000000004</v>
      </c>
      <c r="H19" s="10">
        <v>546.33000000000004</v>
      </c>
      <c r="I19" s="10">
        <v>546.34</v>
      </c>
      <c r="J19" s="10">
        <v>546.34</v>
      </c>
      <c r="K19" s="7"/>
      <c r="L19" s="7"/>
    </row>
    <row r="20" spans="1:12" x14ac:dyDescent="0.25">
      <c r="A20" s="4"/>
      <c r="B20" s="5"/>
      <c r="C20" s="11"/>
      <c r="D20" s="11"/>
      <c r="E20" s="11"/>
      <c r="F20" s="11"/>
      <c r="G20" s="11"/>
      <c r="H20" s="11"/>
      <c r="I20" s="11"/>
      <c r="J20" s="11"/>
      <c r="K20" s="11"/>
      <c r="L20" s="11"/>
    </row>
    <row r="21" spans="1:12" x14ac:dyDescent="0.25">
      <c r="A21" s="4"/>
      <c r="B21" s="5" t="s">
        <v>54</v>
      </c>
      <c r="C21" s="7"/>
      <c r="D21" s="10">
        <v>364.22</v>
      </c>
      <c r="E21" s="10">
        <v>546.33000000000004</v>
      </c>
      <c r="F21" s="7"/>
      <c r="G21" s="10">
        <v>546.33000000000004</v>
      </c>
      <c r="H21" s="10">
        <v>19669.18</v>
      </c>
      <c r="I21" s="10">
        <v>24851.19</v>
      </c>
      <c r="J21" s="10">
        <v>18114.32</v>
      </c>
      <c r="K21" s="10">
        <v>17721.439999999999</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L50"/>
  <sheetViews>
    <sheetView topLeftCell="C20" zoomScaleNormal="100" workbookViewId="0">
      <selection activeCell="C20" sqref="C20"/>
    </sheetView>
  </sheetViews>
  <sheetFormatPr defaultRowHeight="13.2" x14ac:dyDescent="0.25"/>
  <cols>
    <col min="1" max="1" width="13.109375" customWidth="1"/>
    <col min="2" max="2" width="27.66406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1016</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1017</v>
      </c>
      <c r="B9" s="5" t="s">
        <v>1018</v>
      </c>
      <c r="C9" s="7"/>
      <c r="D9" s="7"/>
      <c r="E9" s="10"/>
      <c r="F9" s="7"/>
      <c r="G9" s="7"/>
      <c r="H9" s="7"/>
      <c r="I9" s="7"/>
      <c r="J9" s="10">
        <v>57.58</v>
      </c>
      <c r="K9" s="7"/>
      <c r="L9" s="7"/>
    </row>
    <row r="10" spans="1:12" x14ac:dyDescent="0.25">
      <c r="A10" s="4" t="s">
        <v>1019</v>
      </c>
      <c r="B10" s="5" t="s">
        <v>1020</v>
      </c>
      <c r="C10" s="7"/>
      <c r="D10" s="7"/>
      <c r="E10" s="10"/>
      <c r="F10" s="7"/>
      <c r="G10" s="7"/>
      <c r="H10" s="7"/>
      <c r="I10" s="7"/>
      <c r="J10" s="10">
        <v>339.6</v>
      </c>
      <c r="K10" s="10">
        <v>979.6</v>
      </c>
      <c r="L10" s="7"/>
    </row>
    <row r="11" spans="1:12" x14ac:dyDescent="0.25">
      <c r="A11" s="4" t="s">
        <v>1021</v>
      </c>
      <c r="B11" s="5" t="s">
        <v>1022</v>
      </c>
      <c r="C11" s="7"/>
      <c r="D11" s="7"/>
      <c r="E11" s="10"/>
      <c r="F11" s="7"/>
      <c r="G11" s="7"/>
      <c r="H11" s="7"/>
      <c r="I11" s="7"/>
      <c r="J11" s="10">
        <v>463.58</v>
      </c>
      <c r="K11" s="10">
        <v>1452.84</v>
      </c>
      <c r="L11" s="7"/>
    </row>
    <row r="12" spans="1:12" x14ac:dyDescent="0.25">
      <c r="A12" s="4" t="s">
        <v>1023</v>
      </c>
      <c r="B12" s="5" t="s">
        <v>1024</v>
      </c>
      <c r="C12" s="7"/>
      <c r="D12" s="7"/>
      <c r="E12" s="10"/>
      <c r="F12" s="7"/>
      <c r="G12" s="7"/>
      <c r="H12" s="7"/>
      <c r="I12" s="7"/>
      <c r="J12" s="10">
        <v>1012.93</v>
      </c>
      <c r="K12" s="10">
        <v>522.37</v>
      </c>
      <c r="L12" s="7"/>
    </row>
    <row r="13" spans="1:12" x14ac:dyDescent="0.25">
      <c r="A13" s="4" t="s">
        <v>1025</v>
      </c>
      <c r="B13" s="5" t="s">
        <v>1026</v>
      </c>
      <c r="C13" s="7"/>
      <c r="D13" s="7"/>
      <c r="E13" s="10"/>
      <c r="F13" s="7"/>
      <c r="G13" s="7"/>
      <c r="H13" s="7"/>
      <c r="I13" s="7"/>
      <c r="J13" s="10">
        <v>1834.82</v>
      </c>
      <c r="K13" s="10">
        <v>1435.5</v>
      </c>
      <c r="L13" s="7"/>
    </row>
    <row r="14" spans="1:12" x14ac:dyDescent="0.25">
      <c r="A14" s="4" t="s">
        <v>1027</v>
      </c>
      <c r="B14" s="5" t="s">
        <v>1028</v>
      </c>
      <c r="C14" s="7"/>
      <c r="D14" s="7"/>
      <c r="E14" s="10"/>
      <c r="F14" s="7"/>
      <c r="G14" s="7"/>
      <c r="H14" s="7"/>
      <c r="I14" s="7"/>
      <c r="J14" s="7"/>
      <c r="K14" s="10">
        <v>197.65</v>
      </c>
      <c r="L14" s="7"/>
    </row>
    <row r="15" spans="1:12" x14ac:dyDescent="0.25">
      <c r="A15" s="4" t="s">
        <v>1029</v>
      </c>
      <c r="B15" s="5" t="s">
        <v>1030</v>
      </c>
      <c r="C15" s="7"/>
      <c r="D15" s="7"/>
      <c r="E15" s="10"/>
      <c r="F15" s="7"/>
      <c r="G15" s="7"/>
      <c r="H15" s="7"/>
      <c r="I15" s="7"/>
      <c r="J15" s="10">
        <v>4843.41</v>
      </c>
      <c r="K15" s="10">
        <v>3704.71</v>
      </c>
      <c r="L15" s="7"/>
    </row>
    <row r="16" spans="1:12" x14ac:dyDescent="0.25">
      <c r="A16" s="4" t="s">
        <v>1031</v>
      </c>
      <c r="B16" s="5" t="s">
        <v>1032</v>
      </c>
      <c r="C16" s="7"/>
      <c r="D16" s="7"/>
      <c r="E16" s="10"/>
      <c r="F16" s="7"/>
      <c r="G16" s="7"/>
      <c r="H16" s="7"/>
      <c r="I16" s="7"/>
      <c r="J16" s="10">
        <v>194.05</v>
      </c>
      <c r="K16" s="10">
        <v>157.74</v>
      </c>
      <c r="L16" s="7"/>
    </row>
    <row r="17" spans="1:12" x14ac:dyDescent="0.25">
      <c r="A17" s="4" t="s">
        <v>1033</v>
      </c>
      <c r="B17" s="5" t="s">
        <v>1034</v>
      </c>
      <c r="C17" s="7"/>
      <c r="D17" s="7"/>
      <c r="E17" s="10"/>
      <c r="F17" s="7"/>
      <c r="G17" s="7"/>
      <c r="H17" s="7"/>
      <c r="I17" s="10">
        <v>15.06</v>
      </c>
      <c r="J17" s="10">
        <v>18543.73</v>
      </c>
      <c r="K17" s="10">
        <v>9806.99</v>
      </c>
      <c r="L17" s="7"/>
    </row>
    <row r="18" spans="1:12" x14ac:dyDescent="0.25">
      <c r="A18" s="4" t="s">
        <v>1035</v>
      </c>
      <c r="B18" s="5" t="s">
        <v>1036</v>
      </c>
      <c r="C18" s="7"/>
      <c r="D18" s="7"/>
      <c r="E18" s="10"/>
      <c r="F18" s="7"/>
      <c r="G18" s="7"/>
      <c r="H18" s="7"/>
      <c r="I18" s="10">
        <v>24.74</v>
      </c>
      <c r="J18" s="10">
        <v>1458.55</v>
      </c>
      <c r="K18" s="10">
        <v>616.41</v>
      </c>
      <c r="L18" s="7"/>
    </row>
    <row r="19" spans="1:12" x14ac:dyDescent="0.25">
      <c r="A19" s="4" t="s">
        <v>1037</v>
      </c>
      <c r="B19" s="5" t="s">
        <v>1038</v>
      </c>
      <c r="C19" s="7"/>
      <c r="D19" s="7"/>
      <c r="E19" s="10"/>
      <c r="F19" s="7"/>
      <c r="G19" s="7"/>
      <c r="H19" s="7"/>
      <c r="I19" s="7"/>
      <c r="J19" s="10">
        <v>314.19</v>
      </c>
      <c r="K19" s="10">
        <v>314.19</v>
      </c>
      <c r="L19" s="7"/>
    </row>
    <row r="20" spans="1:12" x14ac:dyDescent="0.25">
      <c r="A20" s="4"/>
      <c r="B20" s="5"/>
      <c r="C20" s="11"/>
      <c r="D20" s="11"/>
      <c r="E20" s="11"/>
      <c r="F20" s="11"/>
      <c r="G20" s="11"/>
      <c r="H20" s="11"/>
      <c r="I20" s="11"/>
      <c r="J20" s="11"/>
      <c r="K20" s="11"/>
      <c r="L20" s="11"/>
    </row>
    <row r="21" spans="1:12" x14ac:dyDescent="0.25">
      <c r="A21" s="4"/>
      <c r="B21" s="5" t="s">
        <v>54</v>
      </c>
      <c r="C21" s="7"/>
      <c r="D21" s="7"/>
      <c r="E21" s="10"/>
      <c r="F21" s="7"/>
      <c r="G21" s="7"/>
      <c r="H21" s="7"/>
      <c r="I21" s="10">
        <v>39.799999999999997</v>
      </c>
      <c r="J21" s="10">
        <v>29062.44</v>
      </c>
      <c r="K21" s="10">
        <v>19188</v>
      </c>
      <c r="L21" s="7"/>
    </row>
    <row r="22" spans="1:12" x14ac:dyDescent="0.25">
      <c r="A22" s="8"/>
      <c r="B22" s="8"/>
      <c r="C22" s="9"/>
      <c r="D22" s="9"/>
      <c r="E22" s="9"/>
      <c r="F22" s="9"/>
      <c r="G22" s="9"/>
      <c r="H22" s="9"/>
      <c r="I22" s="9"/>
      <c r="J22" s="9"/>
      <c r="K22" s="9"/>
      <c r="L22" s="9"/>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sheetData>
  <mergeCells count="4">
    <mergeCell ref="A1:L1"/>
    <mergeCell ref="A2:L2"/>
    <mergeCell ref="A3:L3"/>
    <mergeCell ref="A8:L8"/>
  </mergeCells>
  <pageMargins left="0.75" right="0.75" top="0.75" bottom="0.75" header="0.03" footer="0.03"/>
  <pageSetup scale="7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L51"/>
  <sheetViews>
    <sheetView topLeftCell="A2" zoomScaleNormal="100" workbookViewId="0">
      <selection activeCell="E17" sqref="E17"/>
    </sheetView>
  </sheetViews>
  <sheetFormatPr defaultRowHeight="13.2" x14ac:dyDescent="0.25"/>
  <cols>
    <col min="1" max="1" width="11.109375" bestFit="1" customWidth="1"/>
    <col min="2" max="2" width="31.66406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1039</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1040</v>
      </c>
      <c r="B9" s="5" t="s">
        <v>1041</v>
      </c>
      <c r="C9" s="29"/>
      <c r="D9" s="7"/>
      <c r="E9" s="10"/>
      <c r="F9" s="10">
        <v>-6000</v>
      </c>
      <c r="G9" s="7"/>
      <c r="H9" s="10">
        <v>-4647.6899999999996</v>
      </c>
      <c r="I9" s="10">
        <v>-2806.56</v>
      </c>
      <c r="J9" s="10">
        <v>-4826</v>
      </c>
      <c r="K9" s="10">
        <v>-3868.48</v>
      </c>
      <c r="L9" s="7"/>
    </row>
    <row r="10" spans="1:12" x14ac:dyDescent="0.25">
      <c r="A10" s="4" t="s">
        <v>1042</v>
      </c>
      <c r="B10" s="5" t="s">
        <v>1043</v>
      </c>
      <c r="C10" s="29"/>
      <c r="D10" s="7"/>
      <c r="E10" s="10"/>
      <c r="F10" s="10">
        <v>-600</v>
      </c>
      <c r="G10" s="10">
        <v>-880</v>
      </c>
      <c r="H10" s="10">
        <v>-1135</v>
      </c>
      <c r="I10" s="10">
        <v>-2180</v>
      </c>
      <c r="J10" s="10">
        <v>-2680</v>
      </c>
      <c r="K10" s="10">
        <v>-410</v>
      </c>
      <c r="L10" s="7"/>
    </row>
    <row r="11" spans="1:12" x14ac:dyDescent="0.25">
      <c r="A11" s="4" t="s">
        <v>1044</v>
      </c>
      <c r="B11" s="5" t="s">
        <v>1045</v>
      </c>
      <c r="C11" s="30">
        <v>1000</v>
      </c>
      <c r="D11" s="10">
        <v>48.79</v>
      </c>
      <c r="E11" s="10">
        <v>73.185000000000002</v>
      </c>
      <c r="F11" s="10">
        <v>100</v>
      </c>
      <c r="G11" s="7"/>
      <c r="H11" s="7"/>
      <c r="I11" s="10">
        <v>52.82</v>
      </c>
      <c r="J11" s="7"/>
      <c r="K11" s="10">
        <v>56.55</v>
      </c>
      <c r="L11" s="7"/>
    </row>
    <row r="12" spans="1:12" x14ac:dyDescent="0.25">
      <c r="A12" s="4" t="s">
        <v>1046</v>
      </c>
      <c r="B12" s="5" t="s">
        <v>1047</v>
      </c>
      <c r="C12" s="29">
        <v>370</v>
      </c>
      <c r="D12" s="10">
        <v>247.1</v>
      </c>
      <c r="E12" s="10">
        <v>370.65</v>
      </c>
      <c r="F12" s="10"/>
      <c r="G12" s="10">
        <v>494.2</v>
      </c>
      <c r="H12" s="10">
        <v>458.9</v>
      </c>
      <c r="I12" s="10">
        <v>423.6</v>
      </c>
      <c r="J12" s="10">
        <v>741.3</v>
      </c>
      <c r="K12" s="10">
        <v>847.2</v>
      </c>
      <c r="L12" s="7"/>
    </row>
    <row r="13" spans="1:12" x14ac:dyDescent="0.25">
      <c r="A13" s="4" t="s">
        <v>1048</v>
      </c>
      <c r="B13" s="5" t="s">
        <v>1049</v>
      </c>
      <c r="C13" s="29"/>
      <c r="D13" s="7"/>
      <c r="E13" s="10"/>
      <c r="F13" s="10">
        <v>3500</v>
      </c>
      <c r="G13" s="7"/>
      <c r="H13" s="7"/>
      <c r="I13" s="7"/>
      <c r="J13" s="7"/>
      <c r="K13" s="10">
        <v>2.72</v>
      </c>
      <c r="L13" s="7"/>
    </row>
    <row r="14" spans="1:12" x14ac:dyDescent="0.25">
      <c r="A14" s="4" t="s">
        <v>1050</v>
      </c>
      <c r="B14" s="5" t="s">
        <v>1051</v>
      </c>
      <c r="C14" s="30">
        <v>3000</v>
      </c>
      <c r="D14" s="10">
        <v>65</v>
      </c>
      <c r="E14" s="10">
        <v>97.5</v>
      </c>
      <c r="F14" s="10">
        <v>6000</v>
      </c>
      <c r="G14" s="10">
        <v>2445</v>
      </c>
      <c r="H14" s="10">
        <v>936.04</v>
      </c>
      <c r="I14" s="10">
        <v>4817.83</v>
      </c>
      <c r="J14" s="10">
        <v>2455.27</v>
      </c>
      <c r="K14" s="10">
        <v>6380.62</v>
      </c>
      <c r="L14" s="7"/>
    </row>
    <row r="15" spans="1:12" x14ac:dyDescent="0.25">
      <c r="A15" s="4" t="s">
        <v>1052</v>
      </c>
      <c r="B15" s="5" t="s">
        <v>1053</v>
      </c>
      <c r="C15" s="30">
        <v>7000</v>
      </c>
      <c r="D15" s="7"/>
      <c r="E15" s="10"/>
      <c r="F15" s="10">
        <v>2500</v>
      </c>
      <c r="G15" s="10">
        <v>626.30999999999995</v>
      </c>
      <c r="H15" s="10">
        <v>2470.9299999999998</v>
      </c>
      <c r="I15" s="10">
        <v>9896.15</v>
      </c>
      <c r="J15" s="10">
        <v>12911.38</v>
      </c>
      <c r="K15" s="10">
        <v>7618.41</v>
      </c>
      <c r="L15" s="7"/>
    </row>
    <row r="16" spans="1:12" x14ac:dyDescent="0.25">
      <c r="A16" s="4" t="s">
        <v>1054</v>
      </c>
      <c r="B16" s="5" t="s">
        <v>1055</v>
      </c>
      <c r="C16" s="30">
        <v>3000</v>
      </c>
      <c r="D16" s="10">
        <v>1618.5</v>
      </c>
      <c r="E16" s="10">
        <v>2427.75</v>
      </c>
      <c r="F16" s="10">
        <v>500</v>
      </c>
      <c r="G16" s="10">
        <v>1733.03</v>
      </c>
      <c r="H16" s="10">
        <v>1153.1500000000001</v>
      </c>
      <c r="I16" s="10">
        <v>3519.71</v>
      </c>
      <c r="J16" s="10">
        <v>2954.5</v>
      </c>
      <c r="K16" s="10">
        <v>1668.38</v>
      </c>
      <c r="L16" s="7"/>
    </row>
    <row r="17" spans="1:12" x14ac:dyDescent="0.25">
      <c r="A17" s="4" t="s">
        <v>1056</v>
      </c>
      <c r="B17" s="5" t="s">
        <v>1057</v>
      </c>
      <c r="C17" s="29">
        <v>850</v>
      </c>
      <c r="D17" s="7"/>
      <c r="E17" s="10"/>
      <c r="F17" s="10">
        <v>750</v>
      </c>
      <c r="G17" s="10">
        <v>120</v>
      </c>
      <c r="H17" s="10">
        <v>93.37</v>
      </c>
      <c r="I17" s="10">
        <v>389.16</v>
      </c>
      <c r="J17" s="10">
        <v>131.59</v>
      </c>
      <c r="K17" s="10">
        <v>430.49</v>
      </c>
      <c r="L17" s="7"/>
    </row>
    <row r="18" spans="1:12" x14ac:dyDescent="0.25">
      <c r="A18" s="4" t="s">
        <v>1058</v>
      </c>
      <c r="B18" s="5" t="s">
        <v>1059</v>
      </c>
      <c r="C18" s="30">
        <v>20000</v>
      </c>
      <c r="D18" s="10">
        <v>11392.02</v>
      </c>
      <c r="E18" s="10">
        <v>17088.03</v>
      </c>
      <c r="F18" s="10">
        <v>15500</v>
      </c>
      <c r="G18" s="10">
        <v>17339.29</v>
      </c>
      <c r="H18" s="10">
        <v>20171.830000000002</v>
      </c>
      <c r="I18" s="10">
        <v>22181.48</v>
      </c>
      <c r="J18" s="10">
        <v>20027.689999999999</v>
      </c>
      <c r="K18" s="10">
        <v>13362.75</v>
      </c>
      <c r="L18" s="7"/>
    </row>
    <row r="19" spans="1:12" x14ac:dyDescent="0.25">
      <c r="A19" s="4" t="s">
        <v>1060</v>
      </c>
      <c r="B19" s="5" t="s">
        <v>1061</v>
      </c>
      <c r="C19" s="30">
        <v>1700</v>
      </c>
      <c r="D19" s="10">
        <v>836.91</v>
      </c>
      <c r="E19" s="10">
        <v>1255.365</v>
      </c>
      <c r="F19" s="10">
        <v>1700</v>
      </c>
      <c r="G19" s="10">
        <v>1289.19</v>
      </c>
      <c r="H19" s="10">
        <v>1466.98</v>
      </c>
      <c r="I19" s="10">
        <v>1648.67</v>
      </c>
      <c r="J19" s="10">
        <v>1449.44</v>
      </c>
      <c r="K19" s="10">
        <v>835.86</v>
      </c>
      <c r="L19" s="7"/>
    </row>
    <row r="20" spans="1:12" x14ac:dyDescent="0.25">
      <c r="A20" s="4" t="s">
        <v>1062</v>
      </c>
      <c r="B20" s="5" t="s">
        <v>1063</v>
      </c>
      <c r="C20" s="29">
        <v>580</v>
      </c>
      <c r="D20" s="10">
        <v>386.64</v>
      </c>
      <c r="E20" s="10">
        <v>579.96</v>
      </c>
      <c r="F20" s="10">
        <v>1200</v>
      </c>
      <c r="G20" s="10">
        <v>1174.77</v>
      </c>
      <c r="H20" s="10">
        <v>1174.77</v>
      </c>
      <c r="I20" s="10">
        <v>1174.77</v>
      </c>
      <c r="J20" s="10">
        <v>1174.77</v>
      </c>
      <c r="K20" s="10">
        <v>1446.63</v>
      </c>
      <c r="L20" s="7"/>
    </row>
    <row r="21" spans="1:12" x14ac:dyDescent="0.25">
      <c r="A21" s="4"/>
      <c r="B21" s="5"/>
      <c r="C21" s="11"/>
      <c r="D21" s="11"/>
      <c r="E21" s="11"/>
      <c r="F21" s="15"/>
      <c r="G21" s="11"/>
      <c r="H21" s="11"/>
      <c r="I21" s="11"/>
      <c r="J21" s="11"/>
      <c r="K21" s="11"/>
      <c r="L21" s="11"/>
    </row>
    <row r="22" spans="1:12" x14ac:dyDescent="0.25">
      <c r="A22" s="4"/>
      <c r="B22" s="5" t="s">
        <v>54</v>
      </c>
      <c r="C22" s="7">
        <f>SUM(C9:C20)</f>
        <v>37500</v>
      </c>
      <c r="D22" s="10">
        <v>14594.96</v>
      </c>
      <c r="E22" s="10">
        <v>21892.44</v>
      </c>
      <c r="F22" s="10">
        <v>25150</v>
      </c>
      <c r="G22" s="10">
        <v>24341.79</v>
      </c>
      <c r="H22" s="10">
        <v>22143.279999999999</v>
      </c>
      <c r="I22" s="10">
        <v>39117.629999999997</v>
      </c>
      <c r="J22" s="10">
        <v>34339.94</v>
      </c>
      <c r="K22" s="10">
        <v>28371.13</v>
      </c>
      <c r="L22" s="7"/>
    </row>
    <row r="23" spans="1:12" x14ac:dyDescent="0.25">
      <c r="A23" s="8"/>
      <c r="B23" s="8"/>
      <c r="C23" s="9"/>
      <c r="D23" s="9"/>
      <c r="E23" s="9"/>
      <c r="F23" s="9"/>
      <c r="G23" s="9"/>
      <c r="H23" s="9"/>
      <c r="I23" s="9"/>
      <c r="J23" s="9"/>
      <c r="K23" s="9"/>
      <c r="L23" s="9"/>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sheetData>
  <mergeCells count="4">
    <mergeCell ref="A1:L1"/>
    <mergeCell ref="A2:L2"/>
    <mergeCell ref="A3:L3"/>
    <mergeCell ref="A8:L8"/>
  </mergeCells>
  <pageMargins left="0.75" right="0.75" top="0.75" bottom="0.75" header="0.03" footer="0.03"/>
  <pageSetup scale="6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L48"/>
  <sheetViews>
    <sheetView tabSelected="1" zoomScale="85" zoomScaleNormal="85" workbookViewId="0">
      <selection activeCell="C15" sqref="C15"/>
    </sheetView>
  </sheetViews>
  <sheetFormatPr defaultRowHeight="13.2" x14ac:dyDescent="0.25"/>
  <cols>
    <col min="1" max="1" width="13.109375" customWidth="1"/>
    <col min="2" max="2" width="30.3320312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1064</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1065</v>
      </c>
      <c r="B9" s="5" t="s">
        <v>1066</v>
      </c>
      <c r="C9" s="7"/>
      <c r="D9" s="7"/>
      <c r="E9" s="10"/>
      <c r="F9" s="10">
        <v>-10000</v>
      </c>
      <c r="G9" s="7"/>
      <c r="H9" s="10"/>
      <c r="I9" s="10">
        <v>-7903.99</v>
      </c>
      <c r="J9" s="10">
        <v>-1612.18</v>
      </c>
      <c r="K9" s="7"/>
      <c r="L9" s="7"/>
    </row>
    <row r="10" spans="1:12" x14ac:dyDescent="0.25">
      <c r="A10" s="4" t="s">
        <v>1067</v>
      </c>
      <c r="B10" s="5" t="s">
        <v>1068</v>
      </c>
      <c r="C10" s="10">
        <v>140</v>
      </c>
      <c r="D10" s="10">
        <v>63.42</v>
      </c>
      <c r="E10" s="10">
        <v>95.13</v>
      </c>
      <c r="F10" s="10">
        <v>140</v>
      </c>
      <c r="G10" s="10">
        <v>126.84</v>
      </c>
      <c r="H10" s="10">
        <v>170.86</v>
      </c>
      <c r="I10" s="10">
        <v>114.08</v>
      </c>
      <c r="J10" s="10">
        <v>138.47999999999999</v>
      </c>
      <c r="K10" s="10">
        <v>137.43</v>
      </c>
      <c r="L10" s="7"/>
    </row>
    <row r="11" spans="1:12" x14ac:dyDescent="0.25">
      <c r="A11" s="4" t="s">
        <v>1069</v>
      </c>
      <c r="B11" s="5" t="s">
        <v>1070</v>
      </c>
      <c r="C11" s="10">
        <v>2500</v>
      </c>
      <c r="D11" s="7"/>
      <c r="E11" s="10"/>
      <c r="F11" s="10">
        <v>2500</v>
      </c>
      <c r="G11" s="10">
        <v>604.04999999999995</v>
      </c>
      <c r="H11" s="10">
        <v>1753.8</v>
      </c>
      <c r="I11" s="10">
        <v>2621.95</v>
      </c>
      <c r="J11" s="10">
        <v>1001.96</v>
      </c>
      <c r="K11" s="10">
        <v>5394.82</v>
      </c>
      <c r="L11" s="7"/>
    </row>
    <row r="12" spans="1:12" x14ac:dyDescent="0.25">
      <c r="A12" s="4" t="s">
        <v>1071</v>
      </c>
      <c r="B12" s="5" t="s">
        <v>1072</v>
      </c>
      <c r="C12" s="10">
        <v>1400</v>
      </c>
      <c r="D12" s="7"/>
      <c r="E12" s="10"/>
      <c r="F12" s="10">
        <v>1000</v>
      </c>
      <c r="G12" s="10">
        <v>169.56</v>
      </c>
      <c r="H12" s="10">
        <v>49.42</v>
      </c>
      <c r="I12" s="10">
        <v>806.79</v>
      </c>
      <c r="J12" s="10">
        <v>1694</v>
      </c>
      <c r="K12" s="7"/>
      <c r="L12" s="7" t="s">
        <v>1073</v>
      </c>
    </row>
    <row r="13" spans="1:12" x14ac:dyDescent="0.25">
      <c r="A13" s="4" t="s">
        <v>1074</v>
      </c>
      <c r="B13" s="5" t="s">
        <v>1075</v>
      </c>
      <c r="C13" s="10">
        <v>150</v>
      </c>
      <c r="D13" s="7"/>
      <c r="E13" s="10"/>
      <c r="F13" s="10">
        <v>150</v>
      </c>
      <c r="G13" s="7"/>
      <c r="H13" s="10">
        <v>15.25</v>
      </c>
      <c r="I13" s="7"/>
      <c r="J13" s="10">
        <v>80.78</v>
      </c>
      <c r="K13" s="7"/>
      <c r="L13" s="7"/>
    </row>
    <row r="14" spans="1:12" x14ac:dyDescent="0.25">
      <c r="A14" s="4" t="s">
        <v>1076</v>
      </c>
      <c r="B14" s="5" t="s">
        <v>1077</v>
      </c>
      <c r="C14" s="10">
        <v>750</v>
      </c>
      <c r="D14" s="7"/>
      <c r="E14" s="10"/>
      <c r="F14" s="10">
        <v>750</v>
      </c>
      <c r="G14" s="10">
        <v>37.99</v>
      </c>
      <c r="H14" s="10">
        <v>86.51</v>
      </c>
      <c r="I14" s="10">
        <v>585.02</v>
      </c>
      <c r="J14" s="10">
        <v>100</v>
      </c>
      <c r="K14" s="7"/>
      <c r="L14" s="7"/>
    </row>
    <row r="15" spans="1:12" x14ac:dyDescent="0.25">
      <c r="A15" s="4" t="s">
        <v>1078</v>
      </c>
      <c r="B15" s="5" t="s">
        <v>1079</v>
      </c>
      <c r="C15" s="10">
        <v>1700</v>
      </c>
      <c r="D15" s="10">
        <v>250</v>
      </c>
      <c r="E15" s="10">
        <v>375</v>
      </c>
      <c r="F15" s="10">
        <v>1700</v>
      </c>
      <c r="G15" s="10">
        <v>1510.15</v>
      </c>
      <c r="H15" s="10">
        <v>861.85</v>
      </c>
      <c r="I15" s="10">
        <v>1928.4</v>
      </c>
      <c r="J15" s="10">
        <v>829</v>
      </c>
      <c r="K15" s="10">
        <v>717</v>
      </c>
      <c r="L15" s="7"/>
    </row>
    <row r="16" spans="1:12" x14ac:dyDescent="0.25">
      <c r="A16" s="4" t="s">
        <v>1080</v>
      </c>
      <c r="B16" s="5" t="s">
        <v>1081</v>
      </c>
      <c r="C16" s="10">
        <f>F16*1.05</f>
        <v>5565</v>
      </c>
      <c r="D16" s="10">
        <v>3662.87</v>
      </c>
      <c r="E16" s="10">
        <v>5494.3050000000003</v>
      </c>
      <c r="F16" s="10">
        <v>5300</v>
      </c>
      <c r="G16" s="10">
        <v>6378.14</v>
      </c>
      <c r="H16" s="10">
        <v>5912.66</v>
      </c>
      <c r="I16" s="10">
        <v>6479.99</v>
      </c>
      <c r="J16" s="10">
        <v>4819.28</v>
      </c>
      <c r="K16" s="10">
        <v>3729.35</v>
      </c>
      <c r="L16" s="7"/>
    </row>
    <row r="17" spans="1:12" x14ac:dyDescent="0.25">
      <c r="A17" s="4" t="s">
        <v>1082</v>
      </c>
      <c r="B17" s="5" t="s">
        <v>1083</v>
      </c>
      <c r="C17" s="10">
        <f>F17*1.05</f>
        <v>420</v>
      </c>
      <c r="D17" s="10">
        <v>298.66000000000003</v>
      </c>
      <c r="E17" s="10">
        <v>447.99</v>
      </c>
      <c r="F17" s="10">
        <v>400</v>
      </c>
      <c r="G17" s="10">
        <v>466.55</v>
      </c>
      <c r="H17" s="10">
        <v>428.5</v>
      </c>
      <c r="I17" s="10">
        <v>471.36</v>
      </c>
      <c r="J17" s="10">
        <v>393.33</v>
      </c>
      <c r="K17" s="10">
        <v>250.2</v>
      </c>
      <c r="L17" s="7"/>
    </row>
    <row r="18" spans="1:12" x14ac:dyDescent="0.25">
      <c r="A18" s="4"/>
      <c r="B18" s="5"/>
      <c r="C18" s="11"/>
      <c r="D18" s="11"/>
      <c r="E18" s="11"/>
      <c r="F18" s="15"/>
      <c r="G18" s="11"/>
      <c r="H18" s="11"/>
      <c r="I18" s="11"/>
      <c r="J18" s="11"/>
      <c r="K18" s="11"/>
      <c r="L18" s="11"/>
    </row>
    <row r="19" spans="1:12" x14ac:dyDescent="0.25">
      <c r="A19" s="4"/>
      <c r="B19" s="5" t="s">
        <v>54</v>
      </c>
      <c r="C19" s="7">
        <f>SUM(C9:C17)</f>
        <v>12625</v>
      </c>
      <c r="D19" s="10">
        <v>4274.95</v>
      </c>
      <c r="E19" s="10">
        <v>6412.4250000000002</v>
      </c>
      <c r="F19" s="10">
        <v>1940</v>
      </c>
      <c r="G19" s="10">
        <v>9293.2800000000007</v>
      </c>
      <c r="H19" s="10">
        <v>9278.85</v>
      </c>
      <c r="I19" s="10">
        <v>5103.6000000000004</v>
      </c>
      <c r="J19" s="10">
        <v>7444.65</v>
      </c>
      <c r="K19" s="10">
        <v>10229.299999999999</v>
      </c>
      <c r="L19" s="7"/>
    </row>
    <row r="20" spans="1:12" x14ac:dyDescent="0.25">
      <c r="A20" s="8"/>
      <c r="B20" s="8"/>
      <c r="C20" s="9"/>
      <c r="D20" s="9"/>
      <c r="E20" s="9"/>
      <c r="F20" s="9"/>
      <c r="G20" s="9"/>
      <c r="H20" s="9"/>
      <c r="I20" s="9"/>
      <c r="J20" s="9"/>
      <c r="K20" s="9"/>
      <c r="L20" s="9"/>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sheetData>
  <mergeCells count="4">
    <mergeCell ref="A1:L1"/>
    <mergeCell ref="A2:L2"/>
    <mergeCell ref="A3:L3"/>
    <mergeCell ref="A8:L8"/>
  </mergeCells>
  <pageMargins left="0.75" right="0.75" top="0.75" bottom="0.75" header="0.03" footer="0.03"/>
  <pageSetup scale="7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L36"/>
  <sheetViews>
    <sheetView zoomScaleNormal="100" workbookViewId="0">
      <selection activeCell="J30" sqref="J30"/>
    </sheetView>
  </sheetViews>
  <sheetFormatPr defaultRowHeight="13.2" x14ac:dyDescent="0.25"/>
  <cols>
    <col min="1" max="1" width="9" customWidth="1"/>
    <col min="2" max="2" width="3.33203125" customWidth="1"/>
    <col min="3" max="3" width="12.6640625" customWidth="1"/>
    <col min="4" max="4" width="13" customWidth="1"/>
    <col min="5" max="5" width="12.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1084</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4" t="s">
        <v>56</v>
      </c>
      <c r="B7" s="5" t="s">
        <v>57</v>
      </c>
      <c r="C7" s="6">
        <f>'COMPASS-A'!C52+'OMBUDS-A'!C20+'CAMPUS EVENTS-A'!C62+'SILHOUETTE-A'!C34</f>
        <v>661100</v>
      </c>
      <c r="D7" s="6">
        <v>403337.02</v>
      </c>
      <c r="E7" s="6">
        <v>605005.53</v>
      </c>
      <c r="F7" s="7">
        <v>649030</v>
      </c>
      <c r="G7" s="6">
        <v>529881.43000000005</v>
      </c>
      <c r="H7" s="6">
        <v>635162.62</v>
      </c>
      <c r="I7" s="6">
        <v>919885.80799999996</v>
      </c>
      <c r="J7" s="6">
        <v>904793.5</v>
      </c>
      <c r="K7" s="6">
        <v>778145.49</v>
      </c>
      <c r="L7" s="6"/>
    </row>
    <row r="8" spans="1:12" x14ac:dyDescent="0.25">
      <c r="A8" s="8"/>
      <c r="B8" s="8"/>
      <c r="C8" s="9"/>
      <c r="D8" s="9"/>
      <c r="E8" s="9"/>
      <c r="F8" s="9"/>
      <c r="G8" s="9"/>
      <c r="H8" s="9"/>
      <c r="I8" s="9"/>
      <c r="J8" s="9"/>
      <c r="K8" s="9"/>
      <c r="L8" s="9"/>
    </row>
    <row r="9" spans="1:12" x14ac:dyDescent="0.25">
      <c r="A9" s="5"/>
      <c r="B9" s="5"/>
      <c r="C9" s="7"/>
      <c r="D9" s="7"/>
      <c r="E9" s="7"/>
      <c r="F9" s="7"/>
      <c r="G9" s="7"/>
      <c r="H9" s="7"/>
      <c r="I9" s="7"/>
      <c r="J9" s="7"/>
      <c r="K9" s="7"/>
      <c r="L9" s="7"/>
    </row>
    <row r="10" spans="1:12" x14ac:dyDescent="0.25">
      <c r="A10" s="5"/>
      <c r="B10" s="5"/>
      <c r="C10" s="7"/>
      <c r="D10" s="7"/>
      <c r="E10" s="7"/>
      <c r="F10" s="7"/>
      <c r="G10" s="7"/>
      <c r="H10" s="7"/>
      <c r="I10" s="7"/>
      <c r="J10" s="7"/>
      <c r="K10" s="7"/>
      <c r="L10" s="7"/>
    </row>
    <row r="11" spans="1:12" x14ac:dyDescent="0.25">
      <c r="A11" s="5"/>
      <c r="B11" s="5"/>
      <c r="C11" s="7"/>
      <c r="D11" s="7"/>
      <c r="E11" s="7"/>
      <c r="F11" s="7"/>
      <c r="G11" s="7"/>
      <c r="H11" s="7"/>
      <c r="I11" s="7"/>
      <c r="J11" s="7"/>
      <c r="K11" s="7"/>
      <c r="L11" s="7"/>
    </row>
    <row r="12" spans="1:12" x14ac:dyDescent="0.25">
      <c r="A12" s="5"/>
      <c r="B12" s="5"/>
      <c r="C12" s="7"/>
      <c r="D12" s="7"/>
      <c r="E12" s="7"/>
      <c r="F12" s="7"/>
      <c r="G12" s="7"/>
      <c r="H12" s="7"/>
      <c r="I12" s="7"/>
      <c r="J12" s="7"/>
      <c r="K12" s="7"/>
      <c r="L12" s="7"/>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sheetData>
  <mergeCells count="3">
    <mergeCell ref="A1:L1"/>
    <mergeCell ref="A2:L2"/>
    <mergeCell ref="A3:L3"/>
  </mergeCells>
  <pageMargins left="0.75" right="0.75" top="0.75" bottom="0.75" header="0.03" footer="0.03"/>
  <pageSetup scale="8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L81"/>
  <sheetViews>
    <sheetView topLeftCell="B27" zoomScaleNormal="100" workbookViewId="0">
      <selection activeCell="I39" sqref="I39"/>
    </sheetView>
  </sheetViews>
  <sheetFormatPr defaultRowHeight="13.2" x14ac:dyDescent="0.25"/>
  <cols>
    <col min="1" max="1" width="15.109375" customWidth="1"/>
    <col min="2" max="2" width="33.44140625" customWidth="1"/>
    <col min="3" max="3" width="12.6640625" customWidth="1"/>
    <col min="4" max="4" width="9.441406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1085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1086</v>
      </c>
      <c r="B9" s="5" t="s">
        <v>1087</v>
      </c>
      <c r="C9" s="7"/>
      <c r="D9" s="7"/>
      <c r="E9" s="10"/>
      <c r="F9" s="7"/>
      <c r="G9" s="7"/>
      <c r="H9" s="10">
        <v>-20405.55</v>
      </c>
      <c r="I9" s="10">
        <v>-42807.6</v>
      </c>
      <c r="J9" s="10">
        <v>-51633.599999999999</v>
      </c>
      <c r="K9" s="10">
        <v>-76662.8</v>
      </c>
      <c r="L9" s="7"/>
    </row>
    <row r="10" spans="1:12" x14ac:dyDescent="0.25">
      <c r="A10" s="4" t="s">
        <v>1088</v>
      </c>
      <c r="B10" s="5" t="s">
        <v>1089</v>
      </c>
      <c r="C10" s="7"/>
      <c r="D10" s="7"/>
      <c r="E10" s="10"/>
      <c r="F10" s="7"/>
      <c r="G10" s="7"/>
      <c r="H10" s="10">
        <v>-300868.34999999998</v>
      </c>
      <c r="I10" s="10">
        <v>-262647.96999999997</v>
      </c>
      <c r="J10" s="7"/>
      <c r="K10" s="7"/>
      <c r="L10" s="7"/>
    </row>
    <row r="11" spans="1:12" x14ac:dyDescent="0.25">
      <c r="A11" s="4" t="s">
        <v>1090</v>
      </c>
      <c r="B11" s="5" t="s">
        <v>1091</v>
      </c>
      <c r="C11" s="7"/>
      <c r="D11" s="7"/>
      <c r="E11" s="10"/>
      <c r="F11" s="7"/>
      <c r="G11" s="10">
        <v>8.25</v>
      </c>
      <c r="H11" s="10">
        <v>-7150.78</v>
      </c>
      <c r="I11" s="10">
        <v>-5774.03</v>
      </c>
      <c r="J11" s="10">
        <v>-4384.8500000000004</v>
      </c>
      <c r="K11" s="10">
        <v>-7073.66</v>
      </c>
      <c r="L11" s="7"/>
    </row>
    <row r="12" spans="1:12" x14ac:dyDescent="0.25">
      <c r="A12" s="4" t="s">
        <v>1092</v>
      </c>
      <c r="B12" s="5" t="s">
        <v>1093</v>
      </c>
      <c r="C12" s="7"/>
      <c r="D12" s="7"/>
      <c r="E12" s="10"/>
      <c r="F12" s="7"/>
      <c r="G12" s="7"/>
      <c r="H12" s="10">
        <v>-12856.45</v>
      </c>
      <c r="I12" s="10">
        <v>-4480.2</v>
      </c>
      <c r="J12" s="10">
        <v>-1439.92</v>
      </c>
      <c r="K12" s="10">
        <v>-850</v>
      </c>
      <c r="L12" s="7"/>
    </row>
    <row r="13" spans="1:12" x14ac:dyDescent="0.25">
      <c r="A13" s="4" t="s">
        <v>1094</v>
      </c>
      <c r="B13" s="5" t="s">
        <v>1095</v>
      </c>
      <c r="C13" s="7"/>
      <c r="D13" s="7"/>
      <c r="E13" s="10"/>
      <c r="F13" s="7"/>
      <c r="G13" s="7"/>
      <c r="H13" s="10">
        <v>-1441.16</v>
      </c>
      <c r="I13" s="10">
        <v>-4173.68</v>
      </c>
      <c r="J13" s="10">
        <v>-4506.92</v>
      </c>
      <c r="K13" s="10">
        <v>-7933.36</v>
      </c>
      <c r="L13" s="7"/>
    </row>
    <row r="14" spans="1:12" x14ac:dyDescent="0.25">
      <c r="A14" s="4" t="s">
        <v>1096</v>
      </c>
      <c r="B14" s="5" t="s">
        <v>1097</v>
      </c>
      <c r="C14" s="7"/>
      <c r="D14" s="7"/>
      <c r="E14" s="10"/>
      <c r="F14" s="7"/>
      <c r="G14" s="7"/>
      <c r="H14" s="10"/>
      <c r="I14" s="10">
        <v>-452376.22</v>
      </c>
      <c r="J14" s="10">
        <v>-1158756.8600000001</v>
      </c>
      <c r="K14" s="10">
        <v>-1424917.52</v>
      </c>
      <c r="L14" s="7"/>
    </row>
    <row r="15" spans="1:12" x14ac:dyDescent="0.25">
      <c r="A15" s="4" t="s">
        <v>1098</v>
      </c>
      <c r="B15" s="5" t="s">
        <v>1099</v>
      </c>
      <c r="C15" s="7"/>
      <c r="D15" s="7"/>
      <c r="E15" s="10"/>
      <c r="F15" s="7"/>
      <c r="G15" s="7"/>
      <c r="H15" s="10">
        <v>-366.38</v>
      </c>
      <c r="I15" s="10">
        <v>-1117.8599999999999</v>
      </c>
      <c r="J15" s="10">
        <v>-2976.42</v>
      </c>
      <c r="K15" s="10">
        <v>-3144.28</v>
      </c>
      <c r="L15" s="7"/>
    </row>
    <row r="16" spans="1:12" x14ac:dyDescent="0.25">
      <c r="A16" s="4" t="s">
        <v>1100</v>
      </c>
      <c r="B16" s="5" t="s">
        <v>1101</v>
      </c>
      <c r="C16" s="7"/>
      <c r="D16" s="7"/>
      <c r="E16" s="10"/>
      <c r="F16" s="7"/>
      <c r="G16" s="7"/>
      <c r="H16" s="10">
        <v>-2664.67</v>
      </c>
      <c r="I16" s="10">
        <v>-35209.85</v>
      </c>
      <c r="J16" s="10">
        <v>-82792.41</v>
      </c>
      <c r="K16" s="10">
        <v>-107293</v>
      </c>
      <c r="L16" s="7"/>
    </row>
    <row r="17" spans="1:12" x14ac:dyDescent="0.25">
      <c r="A17" s="4" t="s">
        <v>1102</v>
      </c>
      <c r="B17" s="5" t="s">
        <v>1103</v>
      </c>
      <c r="C17" s="7"/>
      <c r="D17" s="7"/>
      <c r="E17" s="10"/>
      <c r="F17" s="7"/>
      <c r="G17" s="7"/>
      <c r="H17" s="10">
        <v>-185</v>
      </c>
      <c r="I17" s="10">
        <v>-147.5</v>
      </c>
      <c r="J17" s="10">
        <v>-307.5</v>
      </c>
      <c r="K17" s="10">
        <v>-60</v>
      </c>
      <c r="L17" s="7"/>
    </row>
    <row r="18" spans="1:12" x14ac:dyDescent="0.25">
      <c r="A18" s="4" t="s">
        <v>1104</v>
      </c>
      <c r="B18" s="5" t="s">
        <v>1105</v>
      </c>
      <c r="C18" s="7"/>
      <c r="D18" s="7"/>
      <c r="E18" s="10"/>
      <c r="F18" s="7"/>
      <c r="G18" s="7"/>
      <c r="H18" s="10">
        <v>-5418.71</v>
      </c>
      <c r="I18" s="7"/>
      <c r="J18" s="7"/>
      <c r="K18" s="7"/>
      <c r="L18" s="7"/>
    </row>
    <row r="19" spans="1:12" x14ac:dyDescent="0.25">
      <c r="A19" s="4" t="s">
        <v>1106</v>
      </c>
      <c r="B19" s="5" t="s">
        <v>1107</v>
      </c>
      <c r="C19" s="7"/>
      <c r="D19" s="7"/>
      <c r="E19" s="10"/>
      <c r="F19" s="7"/>
      <c r="G19" s="10">
        <v>562.05999999999995</v>
      </c>
      <c r="H19" s="10">
        <v>-30192.13</v>
      </c>
      <c r="I19" s="10">
        <v>-65858.8</v>
      </c>
      <c r="J19" s="10">
        <v>-31568.42</v>
      </c>
      <c r="K19" s="10">
        <v>-16634.75</v>
      </c>
      <c r="L19" s="7"/>
    </row>
    <row r="20" spans="1:12" x14ac:dyDescent="0.25">
      <c r="A20" s="4" t="s">
        <v>1108</v>
      </c>
      <c r="B20" s="5" t="s">
        <v>1109</v>
      </c>
      <c r="C20" s="7"/>
      <c r="D20" s="7"/>
      <c r="E20" s="10"/>
      <c r="F20" s="7"/>
      <c r="G20" s="7"/>
      <c r="H20" s="10">
        <v>-4478.58</v>
      </c>
      <c r="I20" s="10">
        <v>-5236.49</v>
      </c>
      <c r="J20" s="10">
        <v>-4779.46</v>
      </c>
      <c r="K20" s="10">
        <v>-3874.95</v>
      </c>
      <c r="L20" s="7"/>
    </row>
    <row r="21" spans="1:12" x14ac:dyDescent="0.25">
      <c r="A21" s="4" t="s">
        <v>1110</v>
      </c>
      <c r="B21" s="5" t="s">
        <v>1111</v>
      </c>
      <c r="C21" s="7"/>
      <c r="D21" s="10">
        <v>-1912</v>
      </c>
      <c r="E21" s="10">
        <v>-2868</v>
      </c>
      <c r="F21" s="7"/>
      <c r="G21" s="7"/>
      <c r="H21" s="10">
        <v>-39098.33</v>
      </c>
      <c r="I21" s="10">
        <v>-101763.76</v>
      </c>
      <c r="J21" s="10">
        <v>-94508.03</v>
      </c>
      <c r="K21" s="10">
        <v>-214858.01</v>
      </c>
      <c r="L21" s="7"/>
    </row>
    <row r="22" spans="1:12" x14ac:dyDescent="0.25">
      <c r="A22" s="4" t="s">
        <v>1112</v>
      </c>
      <c r="B22" s="5" t="s">
        <v>1113</v>
      </c>
      <c r="C22" s="7"/>
      <c r="D22" s="7"/>
      <c r="E22" s="10"/>
      <c r="F22" s="7"/>
      <c r="G22" s="7"/>
      <c r="H22" s="10">
        <v>-25.61</v>
      </c>
      <c r="I22" s="10">
        <v>-3436.32</v>
      </c>
      <c r="J22" s="10">
        <v>-8706.61</v>
      </c>
      <c r="K22" s="10">
        <v>-10287.18</v>
      </c>
      <c r="L22" s="7"/>
    </row>
    <row r="23" spans="1:12" x14ac:dyDescent="0.25">
      <c r="A23" s="4" t="s">
        <v>1114</v>
      </c>
      <c r="B23" s="5" t="s">
        <v>1115</v>
      </c>
      <c r="C23" s="7"/>
      <c r="D23" s="7"/>
      <c r="E23" s="10"/>
      <c r="F23" s="7"/>
      <c r="G23" s="10">
        <v>-6000</v>
      </c>
      <c r="H23" s="10">
        <v>-6000</v>
      </c>
      <c r="I23" s="10">
        <v>-7143</v>
      </c>
      <c r="J23" s="10">
        <v>-14019</v>
      </c>
      <c r="K23" s="10">
        <v>-6000</v>
      </c>
      <c r="L23" s="7"/>
    </row>
    <row r="24" spans="1:12" x14ac:dyDescent="0.25">
      <c r="A24" s="4" t="s">
        <v>1116</v>
      </c>
      <c r="B24" s="5" t="s">
        <v>1117</v>
      </c>
      <c r="C24" s="7"/>
      <c r="D24" s="7"/>
      <c r="E24" s="10"/>
      <c r="F24" s="7"/>
      <c r="G24" s="7"/>
      <c r="H24" s="10">
        <v>8130.52</v>
      </c>
      <c r="I24" s="10">
        <v>46692.44</v>
      </c>
      <c r="J24" s="10">
        <v>56344.69</v>
      </c>
      <c r="K24" s="10">
        <v>75591.5</v>
      </c>
      <c r="L24" s="7"/>
    </row>
    <row r="25" spans="1:12" x14ac:dyDescent="0.25">
      <c r="A25" s="4" t="s">
        <v>1118</v>
      </c>
      <c r="B25" s="5" t="s">
        <v>1119</v>
      </c>
      <c r="C25" s="7"/>
      <c r="D25" s="7"/>
      <c r="E25" s="10"/>
      <c r="F25" s="7"/>
      <c r="G25" s="7"/>
      <c r="H25" s="10">
        <v>282983.18</v>
      </c>
      <c r="I25" s="10">
        <v>267934.94</v>
      </c>
      <c r="J25" s="7"/>
      <c r="K25" s="7"/>
      <c r="L25" s="7"/>
    </row>
    <row r="26" spans="1:12" x14ac:dyDescent="0.25">
      <c r="A26" s="4" t="s">
        <v>1120</v>
      </c>
      <c r="B26" s="5" t="s">
        <v>1121</v>
      </c>
      <c r="C26" s="7"/>
      <c r="D26" s="7"/>
      <c r="E26" s="10"/>
      <c r="F26" s="7"/>
      <c r="G26" s="7"/>
      <c r="H26" s="10">
        <v>12866.05</v>
      </c>
      <c r="I26" s="10">
        <v>4520.92</v>
      </c>
      <c r="J26" s="10">
        <v>1584.61</v>
      </c>
      <c r="K26" s="10">
        <v>943.88</v>
      </c>
      <c r="L26" s="7"/>
    </row>
    <row r="27" spans="1:12" x14ac:dyDescent="0.25">
      <c r="A27" s="4" t="s">
        <v>1122</v>
      </c>
      <c r="B27" s="5" t="s">
        <v>1123</v>
      </c>
      <c r="C27" s="7"/>
      <c r="D27" s="7"/>
      <c r="E27" s="10"/>
      <c r="F27" s="7"/>
      <c r="G27" s="7"/>
      <c r="H27" s="10">
        <v>1559.83</v>
      </c>
      <c r="I27" s="10">
        <v>4151.25</v>
      </c>
      <c r="J27" s="10">
        <v>4446.63</v>
      </c>
      <c r="K27" s="10">
        <v>7866.45</v>
      </c>
      <c r="L27" s="7"/>
    </row>
    <row r="28" spans="1:12" x14ac:dyDescent="0.25">
      <c r="A28" s="4" t="s">
        <v>1124</v>
      </c>
      <c r="B28" s="5" t="s">
        <v>1125</v>
      </c>
      <c r="C28" s="7"/>
      <c r="D28" s="7"/>
      <c r="E28" s="10"/>
      <c r="F28" s="7"/>
      <c r="G28" s="7"/>
      <c r="H28" s="7"/>
      <c r="I28" s="10">
        <v>453417.22</v>
      </c>
      <c r="J28" s="10">
        <v>1158763.1100000001</v>
      </c>
      <c r="K28" s="10">
        <v>1424929.51</v>
      </c>
      <c r="L28" s="7"/>
    </row>
    <row r="29" spans="1:12" x14ac:dyDescent="0.25">
      <c r="A29" s="4" t="s">
        <v>1126</v>
      </c>
      <c r="B29" s="5" t="s">
        <v>1127</v>
      </c>
      <c r="C29" s="7"/>
      <c r="D29" s="7"/>
      <c r="E29" s="10"/>
      <c r="F29" s="7"/>
      <c r="G29" s="7"/>
      <c r="H29" s="10">
        <v>347.47</v>
      </c>
      <c r="I29" s="10">
        <v>1134.81</v>
      </c>
      <c r="J29" s="10">
        <v>3012.61</v>
      </c>
      <c r="K29" s="10">
        <v>3114.91</v>
      </c>
      <c r="L29" s="7"/>
    </row>
    <row r="30" spans="1:12" x14ac:dyDescent="0.25">
      <c r="A30" s="4" t="s">
        <v>1128</v>
      </c>
      <c r="B30" s="5" t="s">
        <v>1129</v>
      </c>
      <c r="C30" s="7"/>
      <c r="D30" s="7"/>
      <c r="E30" s="10"/>
      <c r="F30" s="7"/>
      <c r="G30" s="7"/>
      <c r="H30" s="10">
        <v>6315</v>
      </c>
      <c r="I30" s="10">
        <v>1761.13</v>
      </c>
      <c r="J30" s="10">
        <v>130.35</v>
      </c>
      <c r="K30" s="10">
        <v>1615.41</v>
      </c>
      <c r="L30" s="7"/>
    </row>
    <row r="31" spans="1:12" x14ac:dyDescent="0.25">
      <c r="A31" s="4" t="s">
        <v>1130</v>
      </c>
      <c r="B31" s="5" t="s">
        <v>1131</v>
      </c>
      <c r="C31" s="7"/>
      <c r="D31" s="7"/>
      <c r="E31" s="10"/>
      <c r="F31" s="7"/>
      <c r="G31" s="10">
        <v>0.36</v>
      </c>
      <c r="H31" s="10">
        <v>453.19</v>
      </c>
      <c r="I31" s="10">
        <v>260.7</v>
      </c>
      <c r="J31" s="10">
        <v>1315.09</v>
      </c>
      <c r="K31" s="10">
        <v>1622.88</v>
      </c>
      <c r="L31" s="7"/>
    </row>
    <row r="32" spans="1:12" x14ac:dyDescent="0.25">
      <c r="A32" s="4" t="s">
        <v>1132</v>
      </c>
      <c r="B32" s="5" t="s">
        <v>1133</v>
      </c>
      <c r="C32" s="7"/>
      <c r="D32" s="10">
        <v>600.1</v>
      </c>
      <c r="E32" s="10">
        <v>900.15</v>
      </c>
      <c r="F32" s="7"/>
      <c r="G32" s="10">
        <v>1582.6</v>
      </c>
      <c r="H32" s="10">
        <v>1585.97</v>
      </c>
      <c r="I32" s="10">
        <v>1704</v>
      </c>
      <c r="J32" s="10">
        <v>1661</v>
      </c>
      <c r="K32" s="10">
        <v>1694</v>
      </c>
      <c r="L32" s="7"/>
    </row>
    <row r="33" spans="1:12" x14ac:dyDescent="0.25">
      <c r="A33" s="4" t="s">
        <v>1134</v>
      </c>
      <c r="B33" s="5" t="s">
        <v>1135</v>
      </c>
      <c r="C33" s="7"/>
      <c r="D33" s="7"/>
      <c r="E33" s="10"/>
      <c r="F33" s="7"/>
      <c r="G33" s="7"/>
      <c r="H33" s="7"/>
      <c r="I33" s="7"/>
      <c r="J33" s="7"/>
      <c r="K33" s="10">
        <v>27.88</v>
      </c>
      <c r="L33" s="7"/>
    </row>
    <row r="34" spans="1:12" x14ac:dyDescent="0.25">
      <c r="A34" s="4" t="s">
        <v>1136</v>
      </c>
      <c r="B34" s="5" t="s">
        <v>1137</v>
      </c>
      <c r="C34" s="7"/>
      <c r="D34" s="7"/>
      <c r="E34" s="10"/>
      <c r="F34" s="7"/>
      <c r="G34" s="7"/>
      <c r="H34" s="10">
        <v>16.95</v>
      </c>
      <c r="I34" s="10">
        <v>63.51</v>
      </c>
      <c r="J34" s="10">
        <v>319.92</v>
      </c>
      <c r="K34" s="10">
        <v>87.84</v>
      </c>
      <c r="L34" s="7"/>
    </row>
    <row r="35" spans="1:12" x14ac:dyDescent="0.25">
      <c r="A35" s="4" t="s">
        <v>1138</v>
      </c>
      <c r="B35" s="5" t="s">
        <v>1139</v>
      </c>
      <c r="C35" s="7"/>
      <c r="D35" s="7"/>
      <c r="E35" s="10"/>
      <c r="F35" s="7"/>
      <c r="G35" s="10">
        <v>1201.06</v>
      </c>
      <c r="H35" s="7"/>
      <c r="I35" s="10">
        <v>135</v>
      </c>
      <c r="J35" s="10">
        <v>804.03</v>
      </c>
      <c r="K35" s="10">
        <v>1023.15</v>
      </c>
      <c r="L35" s="7"/>
    </row>
    <row r="36" spans="1:12" x14ac:dyDescent="0.25">
      <c r="A36" s="4" t="s">
        <v>1140</v>
      </c>
      <c r="B36" s="5" t="s">
        <v>1141</v>
      </c>
      <c r="C36" s="7"/>
      <c r="D36" s="7"/>
      <c r="E36" s="10"/>
      <c r="F36" s="7"/>
      <c r="G36" s="7"/>
      <c r="H36" s="10">
        <v>-23.06</v>
      </c>
      <c r="I36" s="7"/>
      <c r="J36" s="10">
        <v>101.85</v>
      </c>
      <c r="K36" s="7"/>
      <c r="L36" s="7"/>
    </row>
    <row r="37" spans="1:12" x14ac:dyDescent="0.25">
      <c r="A37" s="4" t="s">
        <v>1142</v>
      </c>
      <c r="B37" s="5" t="s">
        <v>1143</v>
      </c>
      <c r="C37" s="7"/>
      <c r="D37" s="7"/>
      <c r="E37" s="10"/>
      <c r="F37" s="7"/>
      <c r="G37" s="10">
        <v>-8.25</v>
      </c>
      <c r="H37" s="10">
        <v>36660.17</v>
      </c>
      <c r="I37" s="10">
        <v>87896.38</v>
      </c>
      <c r="J37" s="10">
        <v>91372.74</v>
      </c>
      <c r="K37" s="10">
        <v>211318.81</v>
      </c>
      <c r="L37" s="7"/>
    </row>
    <row r="38" spans="1:12" x14ac:dyDescent="0.25">
      <c r="A38" s="4" t="s">
        <v>1144</v>
      </c>
      <c r="B38" s="5" t="s">
        <v>1145</v>
      </c>
      <c r="C38" s="7"/>
      <c r="D38" s="7"/>
      <c r="E38" s="10"/>
      <c r="F38" s="7"/>
      <c r="G38" s="10">
        <v>-66.37</v>
      </c>
      <c r="H38" s="10">
        <v>445.64</v>
      </c>
      <c r="I38" s="10">
        <v>317.62</v>
      </c>
      <c r="J38" s="10">
        <v>620.41</v>
      </c>
      <c r="K38" s="10">
        <v>328.36</v>
      </c>
      <c r="L38" s="7"/>
    </row>
    <row r="39" spans="1:12" x14ac:dyDescent="0.25">
      <c r="A39" s="4" t="s">
        <v>1146</v>
      </c>
      <c r="B39" s="5" t="s">
        <v>1147</v>
      </c>
      <c r="C39" s="7"/>
      <c r="D39" s="7"/>
      <c r="E39" s="10"/>
      <c r="F39" s="7"/>
      <c r="G39" s="7"/>
      <c r="H39" s="10">
        <v>128.86000000000001</v>
      </c>
      <c r="I39" s="10">
        <v>353.51</v>
      </c>
      <c r="J39" s="10">
        <v>356.46</v>
      </c>
      <c r="K39" s="10">
        <v>464.18</v>
      </c>
      <c r="L39" s="7"/>
    </row>
    <row r="40" spans="1:12" x14ac:dyDescent="0.25">
      <c r="A40" s="4" t="s">
        <v>1148</v>
      </c>
      <c r="B40" s="5" t="s">
        <v>1149</v>
      </c>
      <c r="C40" s="7"/>
      <c r="D40" s="7"/>
      <c r="E40" s="10"/>
      <c r="F40" s="7"/>
      <c r="G40" s="10">
        <v>-250</v>
      </c>
      <c r="H40" s="10">
        <v>285</v>
      </c>
      <c r="I40" s="10">
        <v>2074.19</v>
      </c>
      <c r="J40" s="10">
        <v>2206.9499999999998</v>
      </c>
      <c r="K40" s="10">
        <v>2585.02</v>
      </c>
      <c r="L40" s="7"/>
    </row>
    <row r="41" spans="1:12" x14ac:dyDescent="0.25">
      <c r="A41" s="4" t="s">
        <v>1150</v>
      </c>
      <c r="B41" s="5" t="s">
        <v>1151</v>
      </c>
      <c r="C41" s="7"/>
      <c r="D41" s="7"/>
      <c r="E41" s="10"/>
      <c r="F41" s="7"/>
      <c r="G41" s="7"/>
      <c r="H41" s="7"/>
      <c r="I41" s="10">
        <v>827.65</v>
      </c>
      <c r="J41" s="10">
        <v>931.97</v>
      </c>
      <c r="K41" s="10">
        <v>1479.2</v>
      </c>
      <c r="L41" s="7"/>
    </row>
    <row r="42" spans="1:12" x14ac:dyDescent="0.25">
      <c r="A42" s="4" t="s">
        <v>1152</v>
      </c>
      <c r="B42" s="5" t="s">
        <v>1153</v>
      </c>
      <c r="C42" s="7"/>
      <c r="D42" s="7"/>
      <c r="E42" s="10"/>
      <c r="F42" s="7"/>
      <c r="G42" s="7"/>
      <c r="H42" s="7"/>
      <c r="I42" s="10">
        <v>56</v>
      </c>
      <c r="J42" s="10">
        <v>106.5</v>
      </c>
      <c r="K42" s="10">
        <v>72.3</v>
      </c>
      <c r="L42" s="7"/>
    </row>
    <row r="43" spans="1:12" x14ac:dyDescent="0.25">
      <c r="A43" s="4" t="s">
        <v>1154</v>
      </c>
      <c r="B43" s="5" t="s">
        <v>1155</v>
      </c>
      <c r="C43" s="7"/>
      <c r="D43" s="10">
        <v>89400.91</v>
      </c>
      <c r="E43" s="10">
        <v>134101.36499999999</v>
      </c>
      <c r="F43" s="7"/>
      <c r="G43" s="10">
        <v>74493.52</v>
      </c>
      <c r="H43" s="10">
        <v>117167.34</v>
      </c>
      <c r="I43" s="10">
        <v>152933.098</v>
      </c>
      <c r="J43" s="10">
        <v>142484.44</v>
      </c>
      <c r="K43" s="10">
        <v>133625.09</v>
      </c>
      <c r="L43" s="7"/>
    </row>
    <row r="44" spans="1:12" x14ac:dyDescent="0.25">
      <c r="A44" s="4" t="s">
        <v>1156</v>
      </c>
      <c r="B44" s="5" t="s">
        <v>1157</v>
      </c>
      <c r="C44" s="7"/>
      <c r="D44" s="10">
        <v>-15693.1</v>
      </c>
      <c r="E44" s="10">
        <v>-23539.65</v>
      </c>
      <c r="F44" s="7"/>
      <c r="G44" s="10">
        <v>-29077.8</v>
      </c>
      <c r="H44" s="10">
        <v>-4855.57</v>
      </c>
      <c r="I44" s="7"/>
      <c r="J44" s="7"/>
      <c r="K44" s="7"/>
      <c r="L44" s="7"/>
    </row>
    <row r="45" spans="1:12" x14ac:dyDescent="0.25">
      <c r="A45" s="4" t="s">
        <v>1158</v>
      </c>
      <c r="B45" s="5" t="s">
        <v>1159</v>
      </c>
      <c r="C45" s="7"/>
      <c r="D45" s="10">
        <v>3624.8</v>
      </c>
      <c r="E45" s="10">
        <v>5437.2</v>
      </c>
      <c r="F45" s="7"/>
      <c r="G45" s="10">
        <v>5847.48</v>
      </c>
      <c r="H45" s="10">
        <v>8575.3700000000008</v>
      </c>
      <c r="I45" s="10">
        <v>11725.24</v>
      </c>
      <c r="J45" s="10">
        <v>10422.379999999999</v>
      </c>
      <c r="K45" s="10">
        <v>10240.06</v>
      </c>
      <c r="L45" s="7"/>
    </row>
    <row r="46" spans="1:12" x14ac:dyDescent="0.25">
      <c r="A46" s="4" t="s">
        <v>1160</v>
      </c>
      <c r="B46" s="5" t="s">
        <v>1161</v>
      </c>
      <c r="C46" s="7"/>
      <c r="D46" s="7"/>
      <c r="E46" s="10"/>
      <c r="F46" s="7"/>
      <c r="G46" s="10">
        <v>1042.8800000000001</v>
      </c>
      <c r="H46" s="10">
        <v>4167.17</v>
      </c>
      <c r="I46" s="10">
        <v>9117.41</v>
      </c>
      <c r="J46" s="10">
        <v>13322.88</v>
      </c>
      <c r="K46" s="10">
        <v>14878.85</v>
      </c>
      <c r="L46" s="7"/>
    </row>
    <row r="47" spans="1:12" x14ac:dyDescent="0.25">
      <c r="A47" s="4" t="s">
        <v>1162</v>
      </c>
      <c r="B47" s="5" t="s">
        <v>1163</v>
      </c>
      <c r="C47" s="7"/>
      <c r="D47" s="7"/>
      <c r="E47" s="10"/>
      <c r="F47" s="7"/>
      <c r="G47" s="7"/>
      <c r="H47" s="10">
        <v>22.94</v>
      </c>
      <c r="I47" s="10">
        <v>-1100.4100000000001</v>
      </c>
      <c r="J47" s="10">
        <v>416.38</v>
      </c>
      <c r="K47" s="10">
        <v>211.5</v>
      </c>
      <c r="L47" s="7"/>
    </row>
    <row r="48" spans="1:12" x14ac:dyDescent="0.25">
      <c r="A48" s="4" t="s">
        <v>1164</v>
      </c>
      <c r="B48" s="5" t="s">
        <v>1165</v>
      </c>
      <c r="C48" s="7"/>
      <c r="D48" s="7"/>
      <c r="E48" s="10"/>
      <c r="F48" s="7"/>
      <c r="G48" s="7"/>
      <c r="H48" s="7"/>
      <c r="I48" s="10">
        <v>16.95</v>
      </c>
      <c r="J48" s="10">
        <v>684.75</v>
      </c>
      <c r="K48" s="10">
        <v>423</v>
      </c>
      <c r="L48" s="7"/>
    </row>
    <row r="49" spans="1:12" x14ac:dyDescent="0.25">
      <c r="A49" s="4" t="s">
        <v>1166</v>
      </c>
      <c r="B49" s="5" t="s">
        <v>1167</v>
      </c>
      <c r="C49" s="7"/>
      <c r="D49" s="10">
        <v>523.52</v>
      </c>
      <c r="E49" s="10">
        <v>785.28</v>
      </c>
      <c r="F49" s="7"/>
      <c r="G49" s="10">
        <v>14363.85</v>
      </c>
      <c r="H49" s="10">
        <v>15383.01</v>
      </c>
      <c r="I49" s="10">
        <v>16245.75</v>
      </c>
      <c r="J49" s="10">
        <v>18739.310000000001</v>
      </c>
      <c r="K49" s="10">
        <v>20152.59</v>
      </c>
      <c r="L49" s="7"/>
    </row>
    <row r="50" spans="1:12" x14ac:dyDescent="0.25">
      <c r="A50" s="4" t="s">
        <v>1168</v>
      </c>
      <c r="B50" s="5" t="s">
        <v>1169</v>
      </c>
      <c r="C50" s="7"/>
      <c r="D50" s="7"/>
      <c r="E50" s="10"/>
      <c r="F50" s="7"/>
      <c r="G50" s="10">
        <v>15.51</v>
      </c>
      <c r="H50" s="10">
        <v>1020.62</v>
      </c>
      <c r="I50" s="10">
        <v>530.36</v>
      </c>
      <c r="J50" s="10">
        <v>1495.42</v>
      </c>
      <c r="K50" s="10">
        <v>16679.04</v>
      </c>
      <c r="L50" s="7"/>
    </row>
    <row r="51" spans="1:12" x14ac:dyDescent="0.25">
      <c r="A51" s="4"/>
      <c r="B51" s="5"/>
      <c r="C51" s="11"/>
      <c r="D51" s="11"/>
      <c r="E51" s="11"/>
      <c r="F51" s="11"/>
      <c r="G51" s="11"/>
      <c r="H51" s="11"/>
      <c r="I51" s="11"/>
      <c r="J51" s="11"/>
      <c r="K51" s="11"/>
      <c r="L51" s="11"/>
    </row>
    <row r="52" spans="1:12" x14ac:dyDescent="0.25">
      <c r="A52" s="4"/>
      <c r="B52" s="5" t="s">
        <v>54</v>
      </c>
      <c r="C52" s="7"/>
      <c r="D52" s="10">
        <v>76544.23</v>
      </c>
      <c r="E52" s="10">
        <v>114816.345</v>
      </c>
      <c r="F52" s="7"/>
      <c r="G52" s="10">
        <v>63715.15</v>
      </c>
      <c r="H52" s="10">
        <v>62083.95</v>
      </c>
      <c r="I52" s="10">
        <v>70596.388000000006</v>
      </c>
      <c r="J52" s="10">
        <v>51264.480000000003</v>
      </c>
      <c r="K52" s="10">
        <v>51385.9</v>
      </c>
      <c r="L52" s="7"/>
    </row>
    <row r="53" spans="1:12" x14ac:dyDescent="0.25">
      <c r="A53" s="8"/>
      <c r="B53" s="8"/>
      <c r="C53" s="9"/>
      <c r="D53" s="9"/>
      <c r="E53" s="9"/>
      <c r="F53" s="9"/>
      <c r="G53" s="9"/>
      <c r="H53" s="9"/>
      <c r="I53" s="9"/>
      <c r="J53" s="9"/>
      <c r="K53" s="9"/>
      <c r="L53" s="9"/>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row r="68" spans="1:12" x14ac:dyDescent="0.25">
      <c r="A68" s="5"/>
      <c r="B68" s="5"/>
      <c r="C68" s="7"/>
      <c r="D68" s="7"/>
      <c r="E68" s="7"/>
      <c r="F68" s="7"/>
      <c r="G68" s="7"/>
      <c r="H68" s="7"/>
      <c r="I68" s="7"/>
      <c r="J68" s="7"/>
      <c r="K68" s="7"/>
      <c r="L68" s="7"/>
    </row>
    <row r="69" spans="1:12" x14ac:dyDescent="0.25">
      <c r="A69" s="5"/>
      <c r="B69" s="5"/>
      <c r="C69" s="7"/>
      <c r="D69" s="7"/>
      <c r="E69" s="7"/>
      <c r="F69" s="7"/>
      <c r="G69" s="7"/>
      <c r="H69" s="7"/>
      <c r="I69" s="7"/>
      <c r="J69" s="7"/>
      <c r="K69" s="7"/>
      <c r="L69" s="7"/>
    </row>
    <row r="70" spans="1:12" x14ac:dyDescent="0.25">
      <c r="A70" s="5"/>
      <c r="B70" s="5"/>
      <c r="C70" s="7"/>
      <c r="D70" s="7"/>
      <c r="E70" s="7"/>
      <c r="F70" s="7"/>
      <c r="G70" s="7"/>
      <c r="H70" s="7"/>
      <c r="I70" s="7"/>
      <c r="J70" s="7"/>
      <c r="K70" s="7"/>
      <c r="L70" s="7"/>
    </row>
    <row r="71" spans="1:12" x14ac:dyDescent="0.25">
      <c r="A71" s="5"/>
      <c r="B71" s="5"/>
      <c r="C71" s="7"/>
      <c r="D71" s="7"/>
      <c r="E71" s="7"/>
      <c r="F71" s="7"/>
      <c r="G71" s="7"/>
      <c r="H71" s="7"/>
      <c r="I71" s="7"/>
      <c r="J71" s="7"/>
      <c r="K71" s="7"/>
      <c r="L71" s="7"/>
    </row>
    <row r="72" spans="1:12" x14ac:dyDescent="0.25">
      <c r="A72" s="5"/>
      <c r="B72" s="5"/>
      <c r="C72" s="7"/>
      <c r="D72" s="7"/>
      <c r="E72" s="7"/>
      <c r="F72" s="7"/>
      <c r="G72" s="7"/>
      <c r="H72" s="7"/>
      <c r="I72" s="7"/>
      <c r="J72" s="7"/>
      <c r="K72" s="7"/>
      <c r="L72" s="7"/>
    </row>
    <row r="73" spans="1:12" x14ac:dyDescent="0.25">
      <c r="A73" s="5"/>
      <c r="B73" s="5"/>
      <c r="C73" s="7"/>
      <c r="D73" s="7"/>
      <c r="E73" s="7"/>
      <c r="F73" s="7"/>
      <c r="G73" s="7"/>
      <c r="H73" s="7"/>
      <c r="I73" s="7"/>
      <c r="J73" s="7"/>
      <c r="K73" s="7"/>
      <c r="L73" s="7"/>
    </row>
    <row r="74" spans="1:12" x14ac:dyDescent="0.25">
      <c r="A74" s="5"/>
      <c r="B74" s="5"/>
      <c r="C74" s="7"/>
      <c r="D74" s="7"/>
      <c r="E74" s="7"/>
      <c r="F74" s="7"/>
      <c r="G74" s="7"/>
      <c r="H74" s="7"/>
      <c r="I74" s="7"/>
      <c r="J74" s="7"/>
      <c r="K74" s="7"/>
      <c r="L74" s="7"/>
    </row>
    <row r="75" spans="1:12" x14ac:dyDescent="0.25">
      <c r="A75" s="5"/>
      <c r="B75" s="5"/>
      <c r="C75" s="7"/>
      <c r="D75" s="7"/>
      <c r="E75" s="7"/>
      <c r="F75" s="7"/>
      <c r="G75" s="7"/>
      <c r="H75" s="7"/>
      <c r="I75" s="7"/>
      <c r="J75" s="7"/>
      <c r="K75" s="7"/>
      <c r="L75" s="7"/>
    </row>
    <row r="76" spans="1:12" x14ac:dyDescent="0.25">
      <c r="A76" s="5"/>
      <c r="B76" s="5"/>
      <c r="C76" s="7"/>
      <c r="D76" s="7"/>
      <c r="E76" s="7"/>
      <c r="F76" s="7"/>
      <c r="G76" s="7"/>
      <c r="H76" s="7"/>
      <c r="I76" s="7"/>
      <c r="J76" s="7"/>
      <c r="K76" s="7"/>
      <c r="L76" s="7"/>
    </row>
    <row r="77" spans="1:12" x14ac:dyDescent="0.25">
      <c r="A77" s="5"/>
      <c r="B77" s="5"/>
      <c r="C77" s="7"/>
      <c r="D77" s="7"/>
      <c r="E77" s="7"/>
      <c r="F77" s="7"/>
      <c r="G77" s="7"/>
      <c r="H77" s="7"/>
      <c r="I77" s="7"/>
      <c r="J77" s="7"/>
      <c r="K77" s="7"/>
      <c r="L77" s="7"/>
    </row>
    <row r="78" spans="1:12" x14ac:dyDescent="0.25">
      <c r="A78" s="5"/>
      <c r="B78" s="5"/>
      <c r="C78" s="7"/>
      <c r="D78" s="7"/>
      <c r="E78" s="7"/>
      <c r="F78" s="7"/>
      <c r="G78" s="7"/>
      <c r="H78" s="7"/>
      <c r="I78" s="7"/>
      <c r="J78" s="7"/>
      <c r="K78" s="7"/>
      <c r="L78" s="7"/>
    </row>
    <row r="79" spans="1:12" x14ac:dyDescent="0.25">
      <c r="A79" s="5"/>
      <c r="B79" s="5"/>
      <c r="C79" s="7"/>
      <c r="D79" s="7"/>
      <c r="E79" s="7"/>
      <c r="F79" s="7"/>
      <c r="G79" s="7"/>
      <c r="H79" s="7"/>
      <c r="I79" s="7"/>
      <c r="J79" s="7"/>
      <c r="K79" s="7"/>
      <c r="L79" s="7"/>
    </row>
    <row r="80" spans="1:12" x14ac:dyDescent="0.25">
      <c r="A80" s="5"/>
      <c r="B80" s="5"/>
      <c r="C80" s="7"/>
      <c r="D80" s="7"/>
      <c r="E80" s="7"/>
      <c r="F80" s="7"/>
      <c r="G80" s="7"/>
      <c r="H80" s="7"/>
      <c r="I80" s="7"/>
      <c r="J80" s="7"/>
      <c r="K80" s="7"/>
      <c r="L80" s="7"/>
    </row>
    <row r="81" spans="1:12" x14ac:dyDescent="0.25">
      <c r="A81" s="5"/>
      <c r="B81" s="5"/>
      <c r="C81" s="7"/>
      <c r="D81" s="7"/>
      <c r="E81" s="7"/>
      <c r="F81" s="7"/>
      <c r="G81" s="7"/>
      <c r="H81" s="7"/>
      <c r="I81" s="7"/>
      <c r="J81" s="7"/>
      <c r="K81" s="7"/>
      <c r="L81" s="7"/>
    </row>
  </sheetData>
  <mergeCells count="4">
    <mergeCell ref="A1:L1"/>
    <mergeCell ref="A2:L2"/>
    <mergeCell ref="A3:L3"/>
    <mergeCell ref="A8:L8"/>
  </mergeCells>
  <pageMargins left="0.75" right="0.75" top="0.75" bottom="0.75" header="0.03" footer="0.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7"/>
  <sheetViews>
    <sheetView topLeftCell="A29" zoomScaleNormal="100" workbookViewId="0">
      <selection activeCell="B48" sqref="B48"/>
    </sheetView>
  </sheetViews>
  <sheetFormatPr defaultRowHeight="13.2" x14ac:dyDescent="0.25"/>
  <cols>
    <col min="1" max="1" width="23.6640625" customWidth="1"/>
    <col min="2" max="2" width="36" customWidth="1"/>
    <col min="3" max="3" width="15" customWidth="1"/>
    <col min="4" max="4" width="14.33203125" customWidth="1"/>
    <col min="5" max="5" width="13.66406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71</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72</v>
      </c>
      <c r="B9" s="5" t="s">
        <v>73</v>
      </c>
      <c r="C9" s="18">
        <f>E9*1.03</f>
        <v>-3603138.5737000001</v>
      </c>
      <c r="D9" s="10">
        <v>-3498192.79</v>
      </c>
      <c r="E9" s="10">
        <f>D9</f>
        <v>-3498192.79</v>
      </c>
      <c r="F9" s="10">
        <v>-2741000</v>
      </c>
      <c r="G9" s="10">
        <v>-2656909.4</v>
      </c>
      <c r="H9" s="10">
        <v>-2850928.49</v>
      </c>
      <c r="I9" s="10">
        <v>-3014328.38</v>
      </c>
      <c r="J9" s="10">
        <v>-2962105.08</v>
      </c>
      <c r="K9" s="10">
        <v>-2805727.05</v>
      </c>
      <c r="L9" s="7"/>
    </row>
    <row r="10" spans="1:12" x14ac:dyDescent="0.25">
      <c r="A10" s="4" t="s">
        <v>74</v>
      </c>
      <c r="B10" s="5" t="s">
        <v>75</v>
      </c>
      <c r="C10" s="18">
        <f>E10*1.03</f>
        <v>-81014.052599999995</v>
      </c>
      <c r="D10" s="10">
        <v>-52436.28</v>
      </c>
      <c r="E10" s="10">
        <v>-78654.42</v>
      </c>
      <c r="F10" s="10">
        <v>-64800</v>
      </c>
      <c r="G10" s="10">
        <v>-44923.09</v>
      </c>
      <c r="H10" s="10">
        <v>-47385.01</v>
      </c>
      <c r="I10" s="10">
        <v>-62658.1</v>
      </c>
      <c r="J10" s="10">
        <v>-61650.15</v>
      </c>
      <c r="K10" s="10">
        <v>-55802.45</v>
      </c>
      <c r="L10" s="7"/>
    </row>
    <row r="11" spans="1:12" x14ac:dyDescent="0.25">
      <c r="A11" s="4" t="s">
        <v>76</v>
      </c>
      <c r="B11" s="5" t="s">
        <v>77</v>
      </c>
      <c r="C11" s="18">
        <v>-120000</v>
      </c>
      <c r="D11" s="7"/>
      <c r="E11" s="10"/>
      <c r="F11" s="10">
        <v>-98000</v>
      </c>
      <c r="G11" s="10">
        <v>-126099</v>
      </c>
      <c r="H11" s="10">
        <v>-120937.73</v>
      </c>
      <c r="I11" s="10">
        <v>-107620</v>
      </c>
      <c r="J11" s="10">
        <v>-107545.34</v>
      </c>
      <c r="K11" s="10">
        <v>-87937.86</v>
      </c>
      <c r="L11" s="7"/>
    </row>
    <row r="12" spans="1:12" x14ac:dyDescent="0.25">
      <c r="A12" s="4" t="s">
        <v>78</v>
      </c>
      <c r="B12" s="5" t="s">
        <v>79</v>
      </c>
      <c r="C12" s="18">
        <f>E12*1.03</f>
        <v>-40702.963200000006</v>
      </c>
      <c r="D12" s="10">
        <v>-26344.959999999999</v>
      </c>
      <c r="E12" s="10">
        <v>-39517.440000000002</v>
      </c>
      <c r="F12" s="10">
        <v>7</v>
      </c>
      <c r="G12" s="10">
        <v>-27185.82</v>
      </c>
      <c r="H12" s="10">
        <v>-16544.5</v>
      </c>
      <c r="I12" s="10">
        <v>-29435.59</v>
      </c>
      <c r="J12" s="10">
        <v>-21228.66</v>
      </c>
      <c r="K12" s="10">
        <v>-20634.14</v>
      </c>
      <c r="L12" s="7"/>
    </row>
    <row r="13" spans="1:12" x14ac:dyDescent="0.25">
      <c r="A13" s="4" t="s">
        <v>80</v>
      </c>
      <c r="B13" s="5" t="s">
        <v>81</v>
      </c>
      <c r="C13" s="18">
        <f>E13*1.03</f>
        <v>-21979.6335</v>
      </c>
      <c r="D13" s="10">
        <v>-14226.3</v>
      </c>
      <c r="E13" s="10">
        <v>-21339.45</v>
      </c>
      <c r="F13" s="10">
        <v>-52600</v>
      </c>
      <c r="G13" s="10">
        <v>-16632.82</v>
      </c>
      <c r="H13" s="10">
        <v>-47325.94</v>
      </c>
      <c r="I13" s="10">
        <v>-56318.43</v>
      </c>
      <c r="J13" s="10">
        <v>-22903.19</v>
      </c>
      <c r="K13" s="10">
        <v>-11508.13</v>
      </c>
      <c r="L13" s="7"/>
    </row>
    <row r="14" spans="1:12" x14ac:dyDescent="0.25">
      <c r="A14" s="4" t="s">
        <v>82</v>
      </c>
      <c r="B14" s="5" t="s">
        <v>83</v>
      </c>
      <c r="C14" s="18">
        <v>-35000</v>
      </c>
      <c r="D14" s="7"/>
      <c r="E14" s="10"/>
      <c r="F14" s="10">
        <v>9</v>
      </c>
      <c r="G14" s="10">
        <v>-539046.35</v>
      </c>
      <c r="H14" s="10">
        <v>160301.67000000001</v>
      </c>
      <c r="I14" s="10">
        <v>-248882.7</v>
      </c>
      <c r="J14" s="10">
        <v>149051.75</v>
      </c>
      <c r="K14" s="10">
        <v>-492674.25</v>
      </c>
      <c r="L14" s="7"/>
    </row>
    <row r="15" spans="1:12" x14ac:dyDescent="0.25">
      <c r="A15" s="4" t="s">
        <v>84</v>
      </c>
      <c r="B15" s="5" t="s">
        <v>85</v>
      </c>
      <c r="C15" s="18">
        <f>E15*1.03</f>
        <v>0</v>
      </c>
      <c r="D15" s="7"/>
      <c r="E15" s="10"/>
      <c r="F15" s="10">
        <v>10</v>
      </c>
      <c r="G15" s="10">
        <v>-1500</v>
      </c>
      <c r="H15" s="10">
        <v>-4422.95</v>
      </c>
      <c r="I15" s="10">
        <v>-12702.29</v>
      </c>
      <c r="J15" s="10">
        <v>-11541.86</v>
      </c>
      <c r="K15" s="10">
        <v>-9094.09</v>
      </c>
      <c r="L15" s="7"/>
    </row>
    <row r="16" spans="1:12" x14ac:dyDescent="0.25">
      <c r="A16" s="4" t="s">
        <v>86</v>
      </c>
      <c r="B16" s="5" t="s">
        <v>87</v>
      </c>
      <c r="C16" s="18">
        <v>13500</v>
      </c>
      <c r="D16" s="10">
        <v>9627</v>
      </c>
      <c r="E16" s="10">
        <v>14440.5</v>
      </c>
      <c r="F16" s="10">
        <v>6000</v>
      </c>
      <c r="G16" s="10">
        <v>8382.59</v>
      </c>
      <c r="H16" s="10">
        <v>5134.29</v>
      </c>
      <c r="I16" s="10">
        <v>8299.51</v>
      </c>
      <c r="J16" s="10">
        <v>9147.11</v>
      </c>
      <c r="K16" s="10">
        <v>7687.15</v>
      </c>
      <c r="L16" s="7"/>
    </row>
    <row r="17" spans="1:12" x14ac:dyDescent="0.25">
      <c r="A17" s="4" t="s">
        <v>88</v>
      </c>
      <c r="B17" s="5" t="s">
        <v>89</v>
      </c>
      <c r="C17" s="18">
        <v>8000</v>
      </c>
      <c r="D17" s="10">
        <v>2588.62</v>
      </c>
      <c r="E17" s="10">
        <v>3882.93</v>
      </c>
      <c r="F17" s="10">
        <v>4000</v>
      </c>
      <c r="G17" s="10">
        <v>4243.18</v>
      </c>
      <c r="H17" s="10">
        <v>5653.22</v>
      </c>
      <c r="I17" s="10">
        <v>5029.2700000000004</v>
      </c>
      <c r="J17" s="10">
        <v>6167.04</v>
      </c>
      <c r="K17" s="10">
        <v>7219.15</v>
      </c>
      <c r="L17" s="7"/>
    </row>
    <row r="18" spans="1:12" x14ac:dyDescent="0.25">
      <c r="A18" s="4" t="s">
        <v>90</v>
      </c>
      <c r="B18" s="5" t="s">
        <v>91</v>
      </c>
      <c r="C18" s="18">
        <v>2500</v>
      </c>
      <c r="D18" s="10">
        <v>582.34</v>
      </c>
      <c r="E18" s="10">
        <v>873.51</v>
      </c>
      <c r="F18" s="10">
        <v>13</v>
      </c>
      <c r="G18" s="10">
        <v>1610.18</v>
      </c>
      <c r="H18" s="10">
        <v>975.05</v>
      </c>
      <c r="I18" s="10">
        <v>1236.58</v>
      </c>
      <c r="J18" s="10">
        <v>1440.5</v>
      </c>
      <c r="K18" s="10">
        <v>1318.71</v>
      </c>
      <c r="L18" s="7"/>
    </row>
    <row r="19" spans="1:12" x14ac:dyDescent="0.25">
      <c r="A19" s="4" t="s">
        <v>92</v>
      </c>
      <c r="B19" s="5" t="s">
        <v>93</v>
      </c>
      <c r="C19" s="18">
        <v>12000</v>
      </c>
      <c r="D19" s="10">
        <v>2586.5500000000002</v>
      </c>
      <c r="E19" s="10">
        <v>3879.8249999999998</v>
      </c>
      <c r="F19" s="10">
        <v>14</v>
      </c>
      <c r="G19" s="10">
        <v>7407.17</v>
      </c>
      <c r="H19" s="10">
        <v>10410.48</v>
      </c>
      <c r="I19" s="10">
        <v>9705.99</v>
      </c>
      <c r="J19" s="10">
        <v>10013.4</v>
      </c>
      <c r="K19" s="10">
        <v>13154.73</v>
      </c>
      <c r="L19" s="7"/>
    </row>
    <row r="20" spans="1:12" x14ac:dyDescent="0.25">
      <c r="A20" s="4" t="s">
        <v>94</v>
      </c>
      <c r="B20" s="5" t="s">
        <v>95</v>
      </c>
      <c r="C20" s="18">
        <v>3200</v>
      </c>
      <c r="D20" s="10">
        <v>1896.46</v>
      </c>
      <c r="E20" s="10">
        <v>2844.69</v>
      </c>
      <c r="F20" s="10">
        <v>1200</v>
      </c>
      <c r="G20" s="10">
        <v>1186.99</v>
      </c>
      <c r="H20" s="10">
        <v>1564.11</v>
      </c>
      <c r="I20" s="10">
        <v>1535.27</v>
      </c>
      <c r="J20" s="10">
        <v>2937.97</v>
      </c>
      <c r="K20" s="10">
        <v>3239.99</v>
      </c>
      <c r="L20" s="7"/>
    </row>
    <row r="21" spans="1:12" x14ac:dyDescent="0.25">
      <c r="A21" s="4" t="s">
        <v>96</v>
      </c>
      <c r="B21" s="5" t="s">
        <v>97</v>
      </c>
      <c r="C21" s="18">
        <v>3000</v>
      </c>
      <c r="D21" s="10">
        <v>149.47</v>
      </c>
      <c r="E21" s="10">
        <v>224.20500000000001</v>
      </c>
      <c r="F21" s="10"/>
      <c r="G21" s="7"/>
      <c r="H21" s="10">
        <v>1533.03</v>
      </c>
      <c r="I21" s="10"/>
      <c r="J21" s="10">
        <v>55521.42</v>
      </c>
      <c r="K21" s="10">
        <v>61548.21</v>
      </c>
      <c r="L21" s="7"/>
    </row>
    <row r="22" spans="1:12" x14ac:dyDescent="0.25">
      <c r="A22" s="4" t="s">
        <v>98</v>
      </c>
      <c r="B22" s="5" t="s">
        <v>99</v>
      </c>
      <c r="C22" s="18">
        <v>90000</v>
      </c>
      <c r="D22" s="10">
        <v>41173.440000000002</v>
      </c>
      <c r="E22" s="10">
        <v>61760.160000000003</v>
      </c>
      <c r="F22" s="10">
        <v>72000</v>
      </c>
      <c r="G22" s="10">
        <v>69466.509999999995</v>
      </c>
      <c r="H22" s="10">
        <v>70381.72</v>
      </c>
      <c r="I22" s="10">
        <v>68560.2</v>
      </c>
      <c r="J22" s="10">
        <v>69750.259999999995</v>
      </c>
      <c r="K22" s="10">
        <v>69852.899999999994</v>
      </c>
      <c r="L22" s="7"/>
    </row>
    <row r="23" spans="1:12" x14ac:dyDescent="0.25">
      <c r="A23" s="4" t="s">
        <v>100</v>
      </c>
      <c r="B23" s="5" t="s">
        <v>101</v>
      </c>
      <c r="C23" s="18">
        <v>4500</v>
      </c>
      <c r="D23" s="10">
        <v>653.74</v>
      </c>
      <c r="E23" s="10">
        <v>980.61</v>
      </c>
      <c r="F23" s="10">
        <v>4000</v>
      </c>
      <c r="G23" s="10">
        <v>1273.29</v>
      </c>
      <c r="H23" s="10">
        <v>4290.8999999999996</v>
      </c>
      <c r="I23" s="10">
        <v>1876.3</v>
      </c>
      <c r="J23" s="10">
        <v>2033.13</v>
      </c>
      <c r="K23" s="10">
        <v>8193</v>
      </c>
      <c r="L23" s="7"/>
    </row>
    <row r="24" spans="1:12" x14ac:dyDescent="0.25">
      <c r="A24" s="4" t="s">
        <v>102</v>
      </c>
      <c r="B24" s="5" t="s">
        <v>103</v>
      </c>
      <c r="C24" s="18">
        <v>3200</v>
      </c>
      <c r="D24" s="10">
        <v>2003.48</v>
      </c>
      <c r="E24" s="10">
        <v>3005.22</v>
      </c>
      <c r="F24" s="10">
        <v>18</v>
      </c>
      <c r="G24" s="10">
        <v>931.98</v>
      </c>
      <c r="H24" s="10">
        <v>900</v>
      </c>
      <c r="I24" s="10">
        <v>1450</v>
      </c>
      <c r="J24" s="10">
        <v>1335.81</v>
      </c>
      <c r="K24" s="10">
        <v>1268.01</v>
      </c>
      <c r="L24" s="7"/>
    </row>
    <row r="25" spans="1:12" x14ac:dyDescent="0.25">
      <c r="A25" s="4" t="s">
        <v>104</v>
      </c>
      <c r="B25" s="5" t="s">
        <v>105</v>
      </c>
      <c r="C25" s="18">
        <v>5500</v>
      </c>
      <c r="D25" s="10">
        <v>2662.91</v>
      </c>
      <c r="E25" s="10">
        <v>3994.3649999999998</v>
      </c>
      <c r="F25" s="10">
        <v>4500</v>
      </c>
      <c r="G25" s="10">
        <v>2977.29</v>
      </c>
      <c r="H25" s="10">
        <v>4208.66</v>
      </c>
      <c r="I25" s="10">
        <v>5017.6499999999996</v>
      </c>
      <c r="J25" s="10">
        <v>5231.59</v>
      </c>
      <c r="K25" s="10">
        <v>7919.3</v>
      </c>
      <c r="L25" s="7"/>
    </row>
    <row r="26" spans="1:12" x14ac:dyDescent="0.25">
      <c r="A26" s="4" t="s">
        <v>106</v>
      </c>
      <c r="B26" s="5" t="s">
        <v>107</v>
      </c>
      <c r="C26" s="18">
        <v>6200</v>
      </c>
      <c r="D26" s="10">
        <v>2679.64</v>
      </c>
      <c r="E26" s="10">
        <v>4019.46</v>
      </c>
      <c r="F26" s="10">
        <v>6000</v>
      </c>
      <c r="G26" s="10">
        <v>164.22</v>
      </c>
      <c r="H26" s="10">
        <v>3185.26</v>
      </c>
      <c r="I26" s="10">
        <v>6448.41</v>
      </c>
      <c r="J26" s="10">
        <v>5989.57</v>
      </c>
      <c r="K26" s="10">
        <v>6748.51</v>
      </c>
      <c r="L26" s="7"/>
    </row>
    <row r="27" spans="1:12" x14ac:dyDescent="0.25">
      <c r="A27" s="4" t="s">
        <v>108</v>
      </c>
      <c r="B27" s="5" t="s">
        <v>109</v>
      </c>
      <c r="C27" s="18">
        <v>1200</v>
      </c>
      <c r="D27" s="10">
        <v>51.7</v>
      </c>
      <c r="E27" s="10">
        <v>77.55</v>
      </c>
      <c r="F27" s="10">
        <v>500</v>
      </c>
      <c r="G27" s="10">
        <v>423.2</v>
      </c>
      <c r="H27" s="10">
        <v>1169.55</v>
      </c>
      <c r="I27" s="10">
        <v>804.39</v>
      </c>
      <c r="J27" s="10">
        <v>1405.09</v>
      </c>
      <c r="K27" s="10">
        <v>1086.01</v>
      </c>
      <c r="L27" s="7"/>
    </row>
    <row r="28" spans="1:12" x14ac:dyDescent="0.25">
      <c r="A28" s="4" t="s">
        <v>110</v>
      </c>
      <c r="B28" s="5" t="s">
        <v>111</v>
      </c>
      <c r="C28" s="18">
        <v>3000</v>
      </c>
      <c r="D28" s="10">
        <v>915.3</v>
      </c>
      <c r="E28" s="10">
        <v>1372.95</v>
      </c>
      <c r="F28" s="10">
        <v>2500</v>
      </c>
      <c r="G28" s="10">
        <v>177.24</v>
      </c>
      <c r="H28" s="10">
        <v>1033.04</v>
      </c>
      <c r="I28" s="7"/>
      <c r="J28" s="10">
        <v>1994.7</v>
      </c>
      <c r="K28" s="10">
        <v>1076.19</v>
      </c>
      <c r="L28" s="7"/>
    </row>
    <row r="29" spans="1:12" x14ac:dyDescent="0.25">
      <c r="A29" s="4" t="s">
        <v>112</v>
      </c>
      <c r="B29" s="5" t="s">
        <v>113</v>
      </c>
      <c r="C29" s="18">
        <f>-C10</f>
        <v>81014.052599999995</v>
      </c>
      <c r="D29" s="7"/>
      <c r="E29" s="10"/>
      <c r="F29" s="10">
        <v>64800</v>
      </c>
      <c r="G29" s="10">
        <v>88799.5</v>
      </c>
      <c r="H29" s="10">
        <v>63962.76</v>
      </c>
      <c r="I29" s="10">
        <v>94332.19</v>
      </c>
      <c r="J29" s="10">
        <v>80693.89</v>
      </c>
      <c r="K29" s="10">
        <v>75470.77</v>
      </c>
      <c r="L29" s="7"/>
    </row>
    <row r="30" spans="1:12" x14ac:dyDescent="0.25">
      <c r="A30" s="4" t="s">
        <v>114</v>
      </c>
      <c r="B30" s="5" t="s">
        <v>115</v>
      </c>
      <c r="C30" s="18">
        <f>-C11</f>
        <v>120000</v>
      </c>
      <c r="D30" s="7"/>
      <c r="E30" s="10"/>
      <c r="F30" s="10">
        <v>98000</v>
      </c>
      <c r="G30" s="10">
        <v>-2161.94</v>
      </c>
      <c r="H30" s="10">
        <v>95063.72</v>
      </c>
      <c r="I30" s="10">
        <v>86387.34</v>
      </c>
      <c r="J30" s="10">
        <v>107545.34</v>
      </c>
      <c r="K30" s="10">
        <v>86424</v>
      </c>
      <c r="L30" s="7"/>
    </row>
    <row r="31" spans="1:12" x14ac:dyDescent="0.25">
      <c r="A31" s="4" t="s">
        <v>116</v>
      </c>
      <c r="B31" s="5" t="s">
        <v>117</v>
      </c>
      <c r="C31" s="18">
        <v>18000</v>
      </c>
      <c r="D31" s="10">
        <v>1086.18</v>
      </c>
      <c r="E31" s="10">
        <v>1629.27</v>
      </c>
      <c r="F31" s="10">
        <v>13800</v>
      </c>
      <c r="G31" s="10">
        <v>9651.0400000000009</v>
      </c>
      <c r="H31" s="10">
        <v>55781.68</v>
      </c>
      <c r="I31" s="10">
        <v>15889.39</v>
      </c>
      <c r="J31" s="10">
        <v>47496.11</v>
      </c>
      <c r="K31" s="10">
        <v>32410.080000000002</v>
      </c>
      <c r="L31" s="7"/>
    </row>
    <row r="32" spans="1:12" x14ac:dyDescent="0.25">
      <c r="A32" s="4" t="s">
        <v>118</v>
      </c>
      <c r="B32" s="5" t="s">
        <v>119</v>
      </c>
      <c r="C32" s="18">
        <v>5500</v>
      </c>
      <c r="D32" s="10">
        <v>1107.5999999999999</v>
      </c>
      <c r="E32" s="10">
        <v>1661.4</v>
      </c>
      <c r="F32" s="10">
        <v>3500</v>
      </c>
      <c r="G32" s="10">
        <v>4840.38</v>
      </c>
      <c r="H32" s="10">
        <v>1072.94</v>
      </c>
      <c r="I32" s="10">
        <v>6220</v>
      </c>
      <c r="J32" s="10">
        <v>3304.76</v>
      </c>
      <c r="K32" s="10">
        <v>4377.1099999999997</v>
      </c>
      <c r="L32" s="7"/>
    </row>
    <row r="33" spans="1:12" x14ac:dyDescent="0.25">
      <c r="A33" s="4" t="s">
        <v>120</v>
      </c>
      <c r="B33" s="5" t="s">
        <v>121</v>
      </c>
      <c r="C33" s="18">
        <v>15000</v>
      </c>
      <c r="D33" s="10">
        <v>8026.22</v>
      </c>
      <c r="E33" s="10">
        <v>12039.33</v>
      </c>
      <c r="F33" s="10">
        <v>27</v>
      </c>
      <c r="G33" s="10">
        <v>13752.71</v>
      </c>
      <c r="H33" s="10">
        <v>12599.59</v>
      </c>
      <c r="I33" s="10">
        <v>7868.45</v>
      </c>
      <c r="J33" s="10">
        <v>3815.26</v>
      </c>
      <c r="K33" s="10">
        <v>1237.74</v>
      </c>
      <c r="L33" s="7"/>
    </row>
    <row r="34" spans="1:12" x14ac:dyDescent="0.25">
      <c r="A34" s="4" t="s">
        <v>122</v>
      </c>
      <c r="B34" s="5" t="s">
        <v>123</v>
      </c>
      <c r="C34" s="18">
        <v>2500</v>
      </c>
      <c r="D34" s="10">
        <v>361.57</v>
      </c>
      <c r="E34" s="10">
        <v>542.35500000000002</v>
      </c>
      <c r="F34" s="10">
        <v>300</v>
      </c>
      <c r="G34" s="10">
        <v>120</v>
      </c>
      <c r="H34" s="10">
        <v>25.07</v>
      </c>
      <c r="I34" s="10">
        <v>591.92999999999995</v>
      </c>
      <c r="J34" s="10">
        <v>696.43</v>
      </c>
      <c r="K34" s="10">
        <v>303.42</v>
      </c>
      <c r="L34" s="7"/>
    </row>
    <row r="35" spans="1:12" x14ac:dyDescent="0.25">
      <c r="A35" s="4" t="s">
        <v>124</v>
      </c>
      <c r="B35" s="5" t="s">
        <v>125</v>
      </c>
      <c r="C35" s="18">
        <f>E35*1.07</f>
        <v>661642.74435000005</v>
      </c>
      <c r="D35" s="10">
        <v>412238.47</v>
      </c>
      <c r="E35" s="10">
        <v>618357.70499999996</v>
      </c>
      <c r="F35" s="10">
        <v>620000</v>
      </c>
      <c r="G35" s="10">
        <v>630217.63</v>
      </c>
      <c r="H35" s="10">
        <v>590787.23600000003</v>
      </c>
      <c r="I35" s="10">
        <v>638746.59</v>
      </c>
      <c r="J35" s="10">
        <v>635937.32999999996</v>
      </c>
      <c r="K35" s="10">
        <v>603932.97</v>
      </c>
      <c r="L35" s="7"/>
    </row>
    <row r="36" spans="1:12" x14ac:dyDescent="0.25">
      <c r="A36" s="4" t="s">
        <v>126</v>
      </c>
      <c r="B36" s="5" t="s">
        <v>127</v>
      </c>
      <c r="C36" s="18">
        <v>53000</v>
      </c>
      <c r="D36" s="10">
        <v>29624.26</v>
      </c>
      <c r="E36" s="10">
        <v>44436.39</v>
      </c>
      <c r="F36" s="10">
        <v>46000</v>
      </c>
      <c r="G36" s="10">
        <v>47146.080000000002</v>
      </c>
      <c r="H36" s="10">
        <v>47949.47</v>
      </c>
      <c r="I36" s="10">
        <v>50305.75</v>
      </c>
      <c r="J36" s="10">
        <v>50346.74</v>
      </c>
      <c r="K36" s="10">
        <v>46473.4</v>
      </c>
      <c r="L36" s="7"/>
    </row>
    <row r="37" spans="1:12" x14ac:dyDescent="0.25">
      <c r="A37" s="4" t="s">
        <v>128</v>
      </c>
      <c r="B37" s="5" t="s">
        <v>129</v>
      </c>
      <c r="C37" s="18">
        <v>51000</v>
      </c>
      <c r="D37" s="10">
        <v>38500</v>
      </c>
      <c r="E37" s="10">
        <v>57750</v>
      </c>
      <c r="F37" s="10">
        <v>38500</v>
      </c>
      <c r="G37" s="10">
        <v>45977.63</v>
      </c>
      <c r="H37" s="10">
        <v>37500</v>
      </c>
      <c r="I37" s="10">
        <v>37579.47</v>
      </c>
      <c r="J37" s="10">
        <v>37596</v>
      </c>
      <c r="K37" s="10">
        <v>32096</v>
      </c>
      <c r="L37" s="7" t="s">
        <v>130</v>
      </c>
    </row>
    <row r="38" spans="1:12" x14ac:dyDescent="0.25">
      <c r="A38" s="4" t="s">
        <v>131</v>
      </c>
      <c r="B38" s="5" t="s">
        <v>132</v>
      </c>
      <c r="C38" s="18">
        <v>31000</v>
      </c>
      <c r="D38" s="10">
        <v>348.2</v>
      </c>
      <c r="E38" s="10">
        <v>522.29999999999995</v>
      </c>
      <c r="F38" s="10">
        <v>11500</v>
      </c>
      <c r="G38" s="10">
        <v>7891.36</v>
      </c>
      <c r="H38" s="10">
        <v>11029.27</v>
      </c>
      <c r="I38" s="10">
        <v>19641.63</v>
      </c>
      <c r="J38" s="7"/>
      <c r="K38" s="10">
        <v>8983.5</v>
      </c>
      <c r="L38" s="7"/>
    </row>
    <row r="39" spans="1:12" x14ac:dyDescent="0.25">
      <c r="A39" s="4" t="s">
        <v>133</v>
      </c>
      <c r="B39" s="5" t="s">
        <v>134</v>
      </c>
      <c r="C39" s="18">
        <v>15000</v>
      </c>
      <c r="D39" s="10">
        <v>6081.69</v>
      </c>
      <c r="E39" s="10">
        <v>9122.5349999999999</v>
      </c>
      <c r="F39" s="10">
        <v>8000</v>
      </c>
      <c r="G39" s="10">
        <v>10250.66</v>
      </c>
      <c r="H39" s="10">
        <v>12158.46</v>
      </c>
      <c r="I39" s="10">
        <v>10750.5</v>
      </c>
      <c r="J39" s="10">
        <v>14099.93</v>
      </c>
      <c r="K39" s="10">
        <v>12759.7</v>
      </c>
      <c r="L39" s="7"/>
    </row>
    <row r="40" spans="1:12" x14ac:dyDescent="0.25">
      <c r="A40" s="4" t="s">
        <v>135</v>
      </c>
      <c r="B40" s="5" t="s">
        <v>136</v>
      </c>
      <c r="C40" s="18">
        <f>E40*1.03</f>
        <v>0</v>
      </c>
      <c r="D40" s="7"/>
      <c r="E40" s="10"/>
      <c r="F40" s="10">
        <v>1000</v>
      </c>
      <c r="G40" s="7"/>
      <c r="H40" s="10">
        <v>445.74</v>
      </c>
      <c r="I40" s="10">
        <v>-286.77999999999997</v>
      </c>
      <c r="J40" s="10">
        <v>3150.96</v>
      </c>
      <c r="K40" s="7"/>
      <c r="L40" s="7"/>
    </row>
    <row r="41" spans="1:12" x14ac:dyDescent="0.25">
      <c r="A41" s="4" t="s">
        <v>137</v>
      </c>
      <c r="B41" s="5" t="s">
        <v>138</v>
      </c>
      <c r="C41" s="18">
        <f>E41*1.03</f>
        <v>0</v>
      </c>
      <c r="D41" s="7"/>
      <c r="E41" s="10"/>
      <c r="F41" s="10"/>
      <c r="G41" s="7"/>
      <c r="H41" s="10">
        <v>492.82</v>
      </c>
      <c r="I41" s="10">
        <v>216.47</v>
      </c>
      <c r="J41" s="10">
        <v>7.05</v>
      </c>
      <c r="K41" s="10">
        <v>339.28</v>
      </c>
      <c r="L41" s="7"/>
    </row>
    <row r="42" spans="1:12" x14ac:dyDescent="0.25">
      <c r="A42" s="4" t="s">
        <v>139</v>
      </c>
      <c r="B42" s="5" t="s">
        <v>140</v>
      </c>
      <c r="C42" s="18">
        <v>-110000</v>
      </c>
      <c r="D42" s="10">
        <v>-69500</v>
      </c>
      <c r="E42" s="10">
        <v>-104250</v>
      </c>
      <c r="F42" s="10">
        <v>-64500</v>
      </c>
      <c r="G42" s="10">
        <v>-69500</v>
      </c>
      <c r="H42" s="10">
        <v>-69500</v>
      </c>
      <c r="I42" s="10">
        <v>-69500</v>
      </c>
      <c r="J42" s="10">
        <v>-69500</v>
      </c>
      <c r="K42" s="10">
        <v>-44500</v>
      </c>
      <c r="L42" s="7"/>
    </row>
    <row r="43" spans="1:12" x14ac:dyDescent="0.25">
      <c r="A43" s="4" t="s">
        <v>141</v>
      </c>
      <c r="B43" s="5" t="s">
        <v>142</v>
      </c>
      <c r="C43" s="18">
        <v>18000</v>
      </c>
      <c r="D43" s="10">
        <v>10535.02</v>
      </c>
      <c r="E43" s="10">
        <v>15802.53</v>
      </c>
      <c r="F43" s="10">
        <v>16000</v>
      </c>
      <c r="G43" s="10">
        <v>17387.810000000001</v>
      </c>
      <c r="H43" s="10">
        <v>17957.05</v>
      </c>
      <c r="I43" s="10">
        <v>22880.41</v>
      </c>
      <c r="J43" s="10">
        <v>14600.45</v>
      </c>
      <c r="K43" s="10">
        <v>14050.37</v>
      </c>
      <c r="L43" s="7"/>
    </row>
    <row r="44" spans="1:12" x14ac:dyDescent="0.25">
      <c r="A44" s="4" t="s">
        <v>143</v>
      </c>
      <c r="B44" s="5" t="s">
        <v>144</v>
      </c>
      <c r="C44" s="18">
        <f>E44*1.03</f>
        <v>0</v>
      </c>
      <c r="D44" s="7"/>
      <c r="E44" s="10"/>
      <c r="F44" s="10"/>
      <c r="G44" s="7"/>
      <c r="H44" s="7"/>
      <c r="I44" s="7"/>
      <c r="J44" s="10">
        <v>2898.05</v>
      </c>
      <c r="K44" s="10">
        <v>3.25</v>
      </c>
      <c r="L44" s="7"/>
    </row>
    <row r="45" spans="1:12" x14ac:dyDescent="0.25">
      <c r="A45" s="4"/>
      <c r="B45" s="5"/>
      <c r="C45" s="11"/>
      <c r="D45" s="11"/>
      <c r="E45" s="11"/>
      <c r="F45" s="10"/>
      <c r="G45" s="11"/>
      <c r="H45" s="11"/>
      <c r="I45" s="11"/>
      <c r="J45" s="11"/>
      <c r="K45" s="11"/>
      <c r="L45" s="7"/>
    </row>
    <row r="46" spans="1:12" x14ac:dyDescent="0.25">
      <c r="A46" s="4"/>
      <c r="B46" s="5" t="s">
        <v>54</v>
      </c>
      <c r="C46" s="10">
        <f>SUM(C9:C44)</f>
        <v>-2784378.4260499999</v>
      </c>
      <c r="D46" s="10">
        <v>-3085220.47</v>
      </c>
      <c r="E46" s="10">
        <f>SUM(E9:E44)</f>
        <v>-2878734.3099999996</v>
      </c>
      <c r="F46" s="14">
        <f>SUM(F9:F44)</f>
        <v>-1998702</v>
      </c>
      <c r="G46" s="10">
        <v>-2509679.7799999998</v>
      </c>
      <c r="H46" s="10">
        <v>-1957382.284</v>
      </c>
      <c r="I46" s="10">
        <v>-2500358.58</v>
      </c>
      <c r="J46" s="10">
        <v>-1932266.64</v>
      </c>
      <c r="K46" s="10">
        <v>-2418704.52</v>
      </c>
      <c r="L46" s="11"/>
    </row>
    <row r="47" spans="1:12" x14ac:dyDescent="0.25">
      <c r="A47" s="8"/>
      <c r="B47" s="8"/>
      <c r="C47" s="9"/>
      <c r="D47" s="9"/>
      <c r="E47" s="9"/>
      <c r="F47" s="10"/>
      <c r="G47" s="9"/>
      <c r="H47" s="9"/>
      <c r="I47" s="9"/>
      <c r="J47" s="9"/>
      <c r="K47" s="9"/>
      <c r="L47" s="7"/>
    </row>
    <row r="48" spans="1:12" x14ac:dyDescent="0.25">
      <c r="A48" s="5"/>
      <c r="B48" s="5"/>
      <c r="C48" s="7"/>
      <c r="D48" s="7"/>
      <c r="E48" s="7"/>
      <c r="F48" s="7"/>
      <c r="G48" s="7"/>
      <c r="H48" s="7"/>
      <c r="I48" s="7"/>
      <c r="J48" s="7"/>
      <c r="K48" s="7"/>
      <c r="L48" s="9"/>
    </row>
    <row r="49" spans="1:12" x14ac:dyDescent="0.25">
      <c r="A49" s="5"/>
      <c r="B49" s="5"/>
      <c r="C49" s="7"/>
      <c r="D49" s="7"/>
      <c r="E49" s="7"/>
      <c r="F49" s="9"/>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row r="68" spans="1:12" x14ac:dyDescent="0.25">
      <c r="A68" s="5"/>
      <c r="B68" s="5"/>
      <c r="C68" s="7"/>
      <c r="D68" s="7"/>
      <c r="E68" s="7"/>
      <c r="F68" s="7"/>
      <c r="G68" s="7"/>
      <c r="H68" s="7"/>
      <c r="I68" s="7"/>
      <c r="J68" s="7"/>
      <c r="K68" s="7"/>
      <c r="L68" s="7"/>
    </row>
    <row r="69" spans="1:12" x14ac:dyDescent="0.25">
      <c r="A69" s="5"/>
      <c r="B69" s="5"/>
      <c r="C69" s="7"/>
      <c r="D69" s="7"/>
      <c r="E69" s="7"/>
      <c r="F69" s="7"/>
      <c r="G69" s="7"/>
      <c r="H69" s="7"/>
      <c r="I69" s="7"/>
      <c r="J69" s="7"/>
      <c r="K69" s="7"/>
      <c r="L69" s="7"/>
    </row>
    <row r="70" spans="1:12" x14ac:dyDescent="0.25">
      <c r="A70" s="5"/>
      <c r="B70" s="5"/>
      <c r="C70" s="7"/>
      <c r="D70" s="7"/>
      <c r="E70" s="7"/>
      <c r="F70" s="7"/>
      <c r="G70" s="7"/>
      <c r="H70" s="7"/>
      <c r="I70" s="7"/>
      <c r="J70" s="7"/>
      <c r="K70" s="7"/>
      <c r="L70" s="7"/>
    </row>
    <row r="71" spans="1:12" x14ac:dyDescent="0.25">
      <c r="A71" s="5"/>
      <c r="B71" s="5"/>
      <c r="C71" s="7"/>
      <c r="D71" s="7"/>
      <c r="E71" s="7"/>
      <c r="F71" s="7"/>
      <c r="G71" s="7"/>
      <c r="H71" s="7"/>
      <c r="I71" s="7"/>
      <c r="J71" s="7"/>
      <c r="K71" s="7"/>
      <c r="L71" s="7"/>
    </row>
    <row r="72" spans="1:12" x14ac:dyDescent="0.25">
      <c r="A72" s="5"/>
      <c r="B72" s="5"/>
      <c r="C72" s="7"/>
      <c r="D72" s="7"/>
      <c r="E72" s="7"/>
      <c r="F72" s="7"/>
      <c r="G72" s="7"/>
      <c r="H72" s="7"/>
      <c r="I72" s="7"/>
      <c r="J72" s="7"/>
      <c r="K72" s="7"/>
      <c r="L72" s="7"/>
    </row>
    <row r="73" spans="1:12" x14ac:dyDescent="0.25">
      <c r="A73" s="5"/>
      <c r="B73" s="5"/>
      <c r="C73" s="7"/>
      <c r="D73" s="7"/>
      <c r="E73" s="7"/>
      <c r="F73" s="7"/>
      <c r="G73" s="7"/>
      <c r="H73" s="7"/>
      <c r="I73" s="7"/>
      <c r="J73" s="7"/>
      <c r="K73" s="7"/>
      <c r="L73" s="7"/>
    </row>
    <row r="74" spans="1:12" x14ac:dyDescent="0.25">
      <c r="A74" s="5"/>
      <c r="B74" s="5"/>
      <c r="C74" s="7"/>
      <c r="D74" s="7"/>
      <c r="E74" s="7"/>
      <c r="F74" s="7"/>
      <c r="G74" s="7"/>
      <c r="H74" s="7"/>
      <c r="I74" s="7"/>
      <c r="J74" s="7"/>
      <c r="K74" s="7"/>
      <c r="L74" s="7"/>
    </row>
    <row r="75" spans="1:12" x14ac:dyDescent="0.25">
      <c r="A75" s="5"/>
      <c r="B75" s="5"/>
      <c r="C75" s="7"/>
      <c r="D75" s="7"/>
      <c r="E75" s="7"/>
      <c r="F75" s="7"/>
      <c r="G75" s="7"/>
      <c r="H75" s="7"/>
      <c r="I75" s="7"/>
      <c r="J75" s="7"/>
      <c r="K75" s="7"/>
      <c r="L75" s="7"/>
    </row>
    <row r="76" spans="1:12" x14ac:dyDescent="0.25">
      <c r="F76" s="7"/>
      <c r="L76" s="7"/>
    </row>
    <row r="77" spans="1:12" x14ac:dyDescent="0.25">
      <c r="F77" s="7"/>
    </row>
  </sheetData>
  <mergeCells count="4">
    <mergeCell ref="A1:L1"/>
    <mergeCell ref="A2:L2"/>
    <mergeCell ref="A3:L3"/>
    <mergeCell ref="A8:L8"/>
  </mergeCells>
  <pageMargins left="0.75" right="0.75" top="0.75" bottom="0.75" header="0.03" footer="0.03"/>
  <pageSetup scale="6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L49"/>
  <sheetViews>
    <sheetView zoomScaleNormal="100" workbookViewId="0">
      <selection activeCell="I39" sqref="I39"/>
    </sheetView>
  </sheetViews>
  <sheetFormatPr defaultRowHeight="13.2" x14ac:dyDescent="0.25"/>
  <cols>
    <col min="1" max="1" width="15.44140625" customWidth="1"/>
    <col min="2" max="2" width="33.77734375" bestFit="1"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1170</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1171</v>
      </c>
      <c r="B9" s="5" t="s">
        <v>1172</v>
      </c>
      <c r="C9" s="10">
        <v>300</v>
      </c>
      <c r="D9" s="10">
        <v>14</v>
      </c>
      <c r="E9" s="10">
        <v>21</v>
      </c>
      <c r="F9" s="10">
        <v>180</v>
      </c>
      <c r="G9" s="7"/>
      <c r="H9" s="10">
        <v>320.32</v>
      </c>
      <c r="I9" s="10">
        <v>177.71</v>
      </c>
      <c r="J9" s="10">
        <v>25.92</v>
      </c>
      <c r="K9" s="10">
        <v>563.29</v>
      </c>
      <c r="L9" s="7"/>
    </row>
    <row r="10" spans="1:12" x14ac:dyDescent="0.25">
      <c r="A10" s="4" t="s">
        <v>1173</v>
      </c>
      <c r="B10" s="5" t="s">
        <v>1174</v>
      </c>
      <c r="C10" s="10">
        <v>1400</v>
      </c>
      <c r="D10" s="10">
        <v>406.1</v>
      </c>
      <c r="E10" s="10">
        <v>609.15</v>
      </c>
      <c r="F10" s="10">
        <v>1000</v>
      </c>
      <c r="G10" s="10">
        <v>634.20000000000005</v>
      </c>
      <c r="H10" s="10">
        <v>970.4</v>
      </c>
      <c r="I10" s="10">
        <v>1327.2</v>
      </c>
      <c r="J10" s="10">
        <v>1327.2</v>
      </c>
      <c r="K10" s="10">
        <v>1327.2</v>
      </c>
      <c r="L10" s="7"/>
    </row>
    <row r="11" spans="1:12" x14ac:dyDescent="0.25">
      <c r="A11" s="4" t="s">
        <v>1175</v>
      </c>
      <c r="B11" s="5" t="s">
        <v>1176</v>
      </c>
      <c r="C11" s="10">
        <v>1400</v>
      </c>
      <c r="D11" s="7"/>
      <c r="E11" s="10"/>
      <c r="F11" s="10">
        <v>800</v>
      </c>
      <c r="G11" s="10">
        <v>14</v>
      </c>
      <c r="H11" s="10">
        <v>118.64</v>
      </c>
      <c r="I11" s="10">
        <v>1101.75</v>
      </c>
      <c r="J11" s="7"/>
      <c r="K11" s="10">
        <v>1356</v>
      </c>
      <c r="L11" s="7"/>
    </row>
    <row r="12" spans="1:12" x14ac:dyDescent="0.25">
      <c r="A12" s="4" t="s">
        <v>1177</v>
      </c>
      <c r="B12" s="5" t="s">
        <v>1178</v>
      </c>
      <c r="C12" s="10">
        <v>500</v>
      </c>
      <c r="D12" s="7"/>
      <c r="E12" s="10"/>
      <c r="F12" s="10">
        <v>240</v>
      </c>
      <c r="G12" s="7"/>
      <c r="H12" s="7"/>
      <c r="I12" s="7"/>
      <c r="J12" s="7"/>
      <c r="K12" s="10">
        <v>-74.73</v>
      </c>
      <c r="L12" s="7"/>
    </row>
    <row r="13" spans="1:12" x14ac:dyDescent="0.25">
      <c r="A13" s="4" t="s">
        <v>1179</v>
      </c>
      <c r="B13" s="5" t="s">
        <v>1180</v>
      </c>
      <c r="C13" s="10">
        <v>400</v>
      </c>
      <c r="D13" s="10">
        <v>180.81</v>
      </c>
      <c r="E13" s="10">
        <v>271.21499999999997</v>
      </c>
      <c r="F13" s="10">
        <v>210</v>
      </c>
      <c r="G13" s="10"/>
      <c r="H13" s="10">
        <v>396.75</v>
      </c>
      <c r="I13" s="10">
        <v>213</v>
      </c>
      <c r="J13" s="10">
        <v>213</v>
      </c>
      <c r="K13" s="10">
        <v>50</v>
      </c>
      <c r="L13" s="7"/>
    </row>
    <row r="14" spans="1:12" x14ac:dyDescent="0.25">
      <c r="A14" s="4" t="s">
        <v>1181</v>
      </c>
      <c r="B14" s="5" t="s">
        <v>1182</v>
      </c>
      <c r="C14" s="10"/>
      <c r="D14" s="10">
        <v>78.400000000000006</v>
      </c>
      <c r="E14" s="10">
        <v>117.6</v>
      </c>
      <c r="F14" s="10"/>
      <c r="G14" s="7"/>
      <c r="H14" s="10">
        <v>58.64</v>
      </c>
      <c r="I14" s="10">
        <v>20</v>
      </c>
      <c r="J14" s="10">
        <v>130</v>
      </c>
      <c r="K14" s="10">
        <v>1823.39</v>
      </c>
      <c r="L14" s="7"/>
    </row>
    <row r="15" spans="1:12" x14ac:dyDescent="0.25">
      <c r="A15" s="4" t="s">
        <v>1183</v>
      </c>
      <c r="B15" s="5" t="s">
        <v>1184</v>
      </c>
      <c r="C15" s="10">
        <v>52000</v>
      </c>
      <c r="D15" s="7"/>
      <c r="E15" s="10"/>
      <c r="F15" s="10">
        <v>45000</v>
      </c>
      <c r="G15" s="10">
        <v>71401</v>
      </c>
      <c r="H15" s="10">
        <v>55289</v>
      </c>
      <c r="I15" s="10">
        <v>49883</v>
      </c>
      <c r="J15" s="10">
        <v>48476</v>
      </c>
      <c r="K15" s="10">
        <v>46400</v>
      </c>
      <c r="L15" s="7"/>
    </row>
    <row r="16" spans="1:12" x14ac:dyDescent="0.25">
      <c r="A16" s="4" t="s">
        <v>1185</v>
      </c>
      <c r="B16" s="5" t="s">
        <v>1186</v>
      </c>
      <c r="C16" s="10">
        <v>1500</v>
      </c>
      <c r="D16" s="7"/>
      <c r="E16" s="10"/>
      <c r="F16" s="10">
        <v>800</v>
      </c>
      <c r="G16" s="10">
        <v>-600</v>
      </c>
      <c r="H16" s="10">
        <v>690</v>
      </c>
      <c r="I16" s="10">
        <v>4802.38</v>
      </c>
      <c r="J16" s="10">
        <v>3463.23</v>
      </c>
      <c r="K16" s="10">
        <v>1386.25</v>
      </c>
      <c r="L16" s="7"/>
    </row>
    <row r="17" spans="1:12" x14ac:dyDescent="0.25">
      <c r="A17" s="4" t="s">
        <v>1187</v>
      </c>
      <c r="B17" s="5" t="s">
        <v>1188</v>
      </c>
      <c r="C17" s="10">
        <v>5000</v>
      </c>
      <c r="D17" s="10">
        <v>5000</v>
      </c>
      <c r="E17" s="10">
        <v>7500</v>
      </c>
      <c r="F17" s="10">
        <v>5000</v>
      </c>
      <c r="G17" s="10">
        <v>5000</v>
      </c>
      <c r="H17" s="10">
        <v>5000</v>
      </c>
      <c r="I17" s="10">
        <v>5000</v>
      </c>
      <c r="J17" s="10">
        <v>5000</v>
      </c>
      <c r="K17" s="10">
        <v>5000</v>
      </c>
      <c r="L17" s="7"/>
    </row>
    <row r="18" spans="1:12" x14ac:dyDescent="0.25">
      <c r="A18" s="4" t="s">
        <v>1189</v>
      </c>
      <c r="B18" s="5" t="s">
        <v>1190</v>
      </c>
      <c r="C18" s="10">
        <v>1600</v>
      </c>
      <c r="D18" s="7"/>
      <c r="E18" s="10"/>
      <c r="F18" s="10">
        <v>1200</v>
      </c>
      <c r="G18" s="7"/>
      <c r="H18" s="10">
        <v>124.08</v>
      </c>
      <c r="I18" s="10">
        <v>1220.06</v>
      </c>
      <c r="J18" s="10">
        <v>1511.76</v>
      </c>
      <c r="K18" s="10">
        <v>1511.77</v>
      </c>
      <c r="L18" s="7"/>
    </row>
    <row r="19" spans="1:12" x14ac:dyDescent="0.25">
      <c r="A19" s="4"/>
      <c r="B19" s="5"/>
      <c r="C19" s="15"/>
      <c r="D19" s="11"/>
      <c r="E19" s="11"/>
      <c r="F19" s="15"/>
      <c r="G19" s="11"/>
      <c r="H19" s="11"/>
      <c r="I19" s="11"/>
      <c r="J19" s="11"/>
      <c r="K19" s="11"/>
      <c r="L19" s="11"/>
    </row>
    <row r="20" spans="1:12" x14ac:dyDescent="0.25">
      <c r="A20" s="4"/>
      <c r="B20" s="5" t="s">
        <v>54</v>
      </c>
      <c r="C20" s="10">
        <f>SUM(C9:C18)</f>
        <v>64100</v>
      </c>
      <c r="D20" s="10">
        <v>5679.31</v>
      </c>
      <c r="E20" s="10">
        <v>8518.9650000000001</v>
      </c>
      <c r="F20" s="10">
        <v>54430</v>
      </c>
      <c r="G20" s="10">
        <v>76449.2</v>
      </c>
      <c r="H20" s="10">
        <v>62967.83</v>
      </c>
      <c r="I20" s="10">
        <v>63745.1</v>
      </c>
      <c r="J20" s="10">
        <v>60147.11</v>
      </c>
      <c r="K20" s="10">
        <v>59387.92</v>
      </c>
      <c r="L20" s="7"/>
    </row>
    <row r="21" spans="1:12" x14ac:dyDescent="0.25">
      <c r="A21" s="8"/>
      <c r="B21" s="8"/>
      <c r="C21" s="9"/>
      <c r="D21" s="9"/>
      <c r="E21" s="9"/>
      <c r="F21" s="9"/>
      <c r="G21" s="9"/>
      <c r="H21" s="9"/>
      <c r="I21" s="9"/>
      <c r="J21" s="9"/>
      <c r="K21" s="9"/>
      <c r="L21" s="9"/>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sheetData>
  <mergeCells count="4">
    <mergeCell ref="A1:L1"/>
    <mergeCell ref="A2:L2"/>
    <mergeCell ref="A3:L3"/>
    <mergeCell ref="A8:L8"/>
  </mergeCells>
  <pageMargins left="0.75" right="0.75" top="0.75" bottom="0.75" header="0.03" footer="0.03"/>
  <pageSetup scale="6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L91"/>
  <sheetViews>
    <sheetView topLeftCell="A22" zoomScaleNormal="100" workbookViewId="0">
      <selection activeCell="I39" sqref="I39"/>
    </sheetView>
  </sheetViews>
  <sheetFormatPr defaultRowHeight="13.2" x14ac:dyDescent="0.25"/>
  <cols>
    <col min="1" max="1" width="21.44140625" customWidth="1"/>
    <col min="2" max="2" width="35.77734375" customWidth="1"/>
    <col min="3" max="3" width="12.6640625" customWidth="1"/>
    <col min="4" max="4" width="13.33203125" customWidth="1"/>
    <col min="5" max="5" width="13.441406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1191</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1192</v>
      </c>
      <c r="B9" s="5" t="s">
        <v>1193</v>
      </c>
      <c r="C9" s="35">
        <v>-39000</v>
      </c>
      <c r="D9" s="7"/>
      <c r="E9" s="10"/>
      <c r="F9" s="10">
        <v>-39000</v>
      </c>
      <c r="G9" s="7"/>
      <c r="H9" s="10">
        <v>-39232.26</v>
      </c>
      <c r="I9" s="10">
        <v>-15053.28</v>
      </c>
      <c r="J9" s="10">
        <v>-33016.980000000003</v>
      </c>
      <c r="K9" s="10">
        <v>-36396.6</v>
      </c>
      <c r="L9" s="7"/>
    </row>
    <row r="10" spans="1:12" x14ac:dyDescent="0.25">
      <c r="A10" s="4" t="s">
        <v>1194</v>
      </c>
      <c r="B10" s="5" t="s">
        <v>1195</v>
      </c>
      <c r="C10" s="35">
        <v>-14000</v>
      </c>
      <c r="D10" s="7"/>
      <c r="E10" s="10"/>
      <c r="F10" s="10">
        <v>-14000</v>
      </c>
      <c r="G10" s="7"/>
      <c r="H10" s="10">
        <v>-18840.599999999999</v>
      </c>
      <c r="I10" s="10">
        <v>-17873</v>
      </c>
      <c r="J10" s="10">
        <v>-17565.23</v>
      </c>
      <c r="K10" s="10">
        <v>-12270.32</v>
      </c>
      <c r="L10" s="7"/>
    </row>
    <row r="11" spans="1:12" x14ac:dyDescent="0.25">
      <c r="A11" s="4" t="s">
        <v>1196</v>
      </c>
      <c r="B11" s="5" t="s">
        <v>1197</v>
      </c>
      <c r="C11" s="35">
        <v>-40000</v>
      </c>
      <c r="D11" s="7"/>
      <c r="E11" s="10"/>
      <c r="F11" s="10">
        <v>-40000</v>
      </c>
      <c r="G11" s="7"/>
      <c r="H11" s="10"/>
      <c r="I11" s="10">
        <v>-42432</v>
      </c>
      <c r="J11" s="10">
        <v>-25210.11</v>
      </c>
      <c r="K11" s="7"/>
      <c r="L11" s="7"/>
    </row>
    <row r="12" spans="1:12" x14ac:dyDescent="0.25">
      <c r="A12" s="4" t="s">
        <v>1198</v>
      </c>
      <c r="B12" s="5" t="s">
        <v>1199</v>
      </c>
      <c r="C12" s="35">
        <v>-206000</v>
      </c>
      <c r="D12" s="7"/>
      <c r="E12" s="10"/>
      <c r="F12" s="10">
        <v>-206000</v>
      </c>
      <c r="G12" s="7"/>
      <c r="H12" s="10">
        <v>-190116.9</v>
      </c>
      <c r="I12" s="10">
        <v>-196746</v>
      </c>
      <c r="J12" s="10">
        <v>-234021.25</v>
      </c>
      <c r="K12" s="10">
        <v>-182876.7</v>
      </c>
      <c r="L12" s="7"/>
    </row>
    <row r="13" spans="1:12" x14ac:dyDescent="0.25">
      <c r="A13" s="4" t="s">
        <v>1200</v>
      </c>
      <c r="B13" s="5" t="s">
        <v>1201</v>
      </c>
      <c r="C13" s="35">
        <v>-70000</v>
      </c>
      <c r="D13" s="7"/>
      <c r="E13" s="10"/>
      <c r="F13" s="10">
        <v>-70000</v>
      </c>
      <c r="G13" s="7"/>
      <c r="H13" s="7"/>
      <c r="I13" s="10">
        <v>-67193.09</v>
      </c>
      <c r="J13" s="10">
        <v>-129694.94</v>
      </c>
      <c r="K13" s="10">
        <v>-172499.28</v>
      </c>
      <c r="L13" s="7"/>
    </row>
    <row r="14" spans="1:12" x14ac:dyDescent="0.25">
      <c r="A14" s="4" t="s">
        <v>1202</v>
      </c>
      <c r="B14" s="5" t="s">
        <v>1203</v>
      </c>
      <c r="C14" s="35">
        <v>-27000</v>
      </c>
      <c r="D14" s="7"/>
      <c r="E14" s="10"/>
      <c r="F14" s="10">
        <v>-27000</v>
      </c>
      <c r="G14" s="7"/>
      <c r="H14" s="10">
        <v>-27894.18</v>
      </c>
      <c r="I14" s="10">
        <v>-21748.18</v>
      </c>
      <c r="J14" s="10">
        <v>-27094.07</v>
      </c>
      <c r="K14" s="10">
        <v>-18375</v>
      </c>
      <c r="L14" s="7"/>
    </row>
    <row r="15" spans="1:12" x14ac:dyDescent="0.25">
      <c r="A15" s="4" t="s">
        <v>1204</v>
      </c>
      <c r="B15" s="5" t="s">
        <v>1205</v>
      </c>
      <c r="C15" s="35">
        <v>-5000</v>
      </c>
      <c r="D15" s="10">
        <v>-400</v>
      </c>
      <c r="E15" s="10">
        <v>-600</v>
      </c>
      <c r="F15" s="10"/>
      <c r="G15" s="7"/>
      <c r="H15" s="10">
        <v>-550</v>
      </c>
      <c r="I15" s="7"/>
      <c r="J15" s="7"/>
      <c r="K15" s="7"/>
      <c r="L15" s="7"/>
    </row>
    <row r="16" spans="1:12" x14ac:dyDescent="0.25">
      <c r="A16" s="4" t="s">
        <v>1206</v>
      </c>
      <c r="B16" s="5" t="s">
        <v>1207</v>
      </c>
      <c r="C16" s="35">
        <v>-75000</v>
      </c>
      <c r="D16" s="10">
        <v>-3000</v>
      </c>
      <c r="E16" s="10">
        <v>-4500</v>
      </c>
      <c r="F16" s="10">
        <v>-75000</v>
      </c>
      <c r="G16" s="7"/>
      <c r="H16" s="10">
        <v>-57807.64</v>
      </c>
      <c r="I16" s="10">
        <v>-2343.29</v>
      </c>
      <c r="J16" s="10">
        <v>-3.1</v>
      </c>
      <c r="K16" s="7"/>
      <c r="L16" s="7"/>
    </row>
    <row r="17" spans="1:12" x14ac:dyDescent="0.25">
      <c r="A17" s="4" t="s">
        <v>1208</v>
      </c>
      <c r="B17" s="5" t="s">
        <v>1209</v>
      </c>
      <c r="C17" s="35">
        <v>-130000</v>
      </c>
      <c r="D17" s="7"/>
      <c r="E17" s="10"/>
      <c r="F17" s="10">
        <v>-130000</v>
      </c>
      <c r="G17" s="7"/>
      <c r="H17" s="10">
        <v>-697.95</v>
      </c>
      <c r="I17" s="10">
        <v>-23457.7</v>
      </c>
      <c r="J17" s="10">
        <v>-54097.95</v>
      </c>
      <c r="K17" s="7"/>
      <c r="L17" s="7"/>
    </row>
    <row r="18" spans="1:12" x14ac:dyDescent="0.25">
      <c r="A18" s="4" t="s">
        <v>1210</v>
      </c>
      <c r="B18" s="5" t="s">
        <v>1211</v>
      </c>
      <c r="C18" s="35">
        <v>0</v>
      </c>
      <c r="D18" s="7"/>
      <c r="E18" s="10"/>
      <c r="F18" s="10">
        <v>-15000</v>
      </c>
      <c r="G18" s="7"/>
      <c r="H18" s="10">
        <v>-40</v>
      </c>
      <c r="I18" s="10">
        <v>-10891.77</v>
      </c>
      <c r="J18" s="10">
        <v>-28169.48</v>
      </c>
      <c r="K18" s="10">
        <v>-8304.1</v>
      </c>
      <c r="L18" s="7"/>
    </row>
    <row r="19" spans="1:12" x14ac:dyDescent="0.25">
      <c r="A19" s="4" t="s">
        <v>1212</v>
      </c>
      <c r="B19" s="5" t="s">
        <v>1213</v>
      </c>
      <c r="C19" s="35">
        <v>-120000</v>
      </c>
      <c r="D19" s="10">
        <v>-7854.99</v>
      </c>
      <c r="E19" s="10">
        <v>-11782.485000000001</v>
      </c>
      <c r="F19" s="10">
        <v>-120000</v>
      </c>
      <c r="G19" s="10">
        <v>-355.85</v>
      </c>
      <c r="H19" s="10">
        <v>-104284.26</v>
      </c>
      <c r="I19" s="10">
        <v>-110125.42</v>
      </c>
      <c r="J19" s="10">
        <v>-108362.48</v>
      </c>
      <c r="K19" s="10">
        <v>-151422.28</v>
      </c>
      <c r="L19" s="7"/>
    </row>
    <row r="20" spans="1:12" x14ac:dyDescent="0.25">
      <c r="A20" s="4" t="s">
        <v>1214</v>
      </c>
      <c r="B20" s="5" t="s">
        <v>1215</v>
      </c>
      <c r="C20" s="35">
        <v>-3500</v>
      </c>
      <c r="D20" s="7"/>
      <c r="E20" s="10"/>
      <c r="F20" s="10">
        <v>-3500</v>
      </c>
      <c r="G20" s="7"/>
      <c r="H20" s="10">
        <v>-1782.51</v>
      </c>
      <c r="I20" s="10">
        <v>-2205.36</v>
      </c>
      <c r="J20" s="10">
        <v>-1897</v>
      </c>
      <c r="K20" s="10">
        <v>-3497.32</v>
      </c>
      <c r="L20" s="7"/>
    </row>
    <row r="21" spans="1:12" x14ac:dyDescent="0.25">
      <c r="A21" s="4" t="s">
        <v>1216</v>
      </c>
      <c r="B21" s="5" t="s">
        <v>1217</v>
      </c>
      <c r="C21" s="35">
        <v>-15000</v>
      </c>
      <c r="D21" s="10">
        <v>-1697.76</v>
      </c>
      <c r="E21" s="10">
        <v>-2546.64</v>
      </c>
      <c r="F21" s="10">
        <v>-10000</v>
      </c>
      <c r="G21" s="10">
        <v>-5095.45</v>
      </c>
      <c r="H21" s="10">
        <v>-18113.330000000002</v>
      </c>
      <c r="I21" s="10">
        <v>-25839.279999999999</v>
      </c>
      <c r="J21" s="10">
        <v>-13692.35</v>
      </c>
      <c r="K21" s="10">
        <v>-19129.3</v>
      </c>
      <c r="L21" s="7"/>
    </row>
    <row r="22" spans="1:12" x14ac:dyDescent="0.25">
      <c r="A22" s="4" t="s">
        <v>1218</v>
      </c>
      <c r="B22" s="5" t="s">
        <v>1219</v>
      </c>
      <c r="C22" s="35">
        <v>-60000</v>
      </c>
      <c r="D22" s="7"/>
      <c r="E22" s="10"/>
      <c r="F22" s="10">
        <v>-60000</v>
      </c>
      <c r="G22" s="10">
        <v>-1817</v>
      </c>
      <c r="H22" s="10">
        <v>-65662.600000000006</v>
      </c>
      <c r="I22" s="10">
        <v>-70628.7</v>
      </c>
      <c r="J22" s="10">
        <v>-51789.83</v>
      </c>
      <c r="K22" s="10">
        <v>-53947.88</v>
      </c>
      <c r="L22" s="7"/>
    </row>
    <row r="23" spans="1:12" x14ac:dyDescent="0.25">
      <c r="A23" s="4" t="s">
        <v>1220</v>
      </c>
      <c r="B23" s="5" t="s">
        <v>1221</v>
      </c>
      <c r="C23" s="35">
        <v>2000</v>
      </c>
      <c r="D23" s="10">
        <v>283.5</v>
      </c>
      <c r="E23" s="10">
        <v>425.25</v>
      </c>
      <c r="F23" s="10">
        <v>2000</v>
      </c>
      <c r="G23" s="10">
        <v>334.07</v>
      </c>
      <c r="H23" s="10">
        <v>1419.65</v>
      </c>
      <c r="I23" s="10">
        <v>3121.97</v>
      </c>
      <c r="J23" s="10">
        <v>1643.11</v>
      </c>
      <c r="K23" s="10">
        <v>490.22</v>
      </c>
      <c r="L23" s="7"/>
    </row>
    <row r="24" spans="1:12" x14ac:dyDescent="0.25">
      <c r="A24" s="4" t="s">
        <v>1222</v>
      </c>
      <c r="B24" s="5" t="s">
        <v>1223</v>
      </c>
      <c r="C24" s="35">
        <v>4000</v>
      </c>
      <c r="D24" s="10">
        <v>1508.4</v>
      </c>
      <c r="E24" s="10">
        <v>2262.6</v>
      </c>
      <c r="F24" s="10">
        <v>3500</v>
      </c>
      <c r="G24" s="10">
        <v>3656.8</v>
      </c>
      <c r="H24" s="10">
        <v>5006.1000000000004</v>
      </c>
      <c r="I24" s="10">
        <v>3294.4</v>
      </c>
      <c r="J24" s="10">
        <v>3374.4</v>
      </c>
      <c r="K24" s="10">
        <v>2341.64</v>
      </c>
      <c r="L24" s="7"/>
    </row>
    <row r="25" spans="1:12" x14ac:dyDescent="0.25">
      <c r="A25" s="4" t="s">
        <v>1224</v>
      </c>
      <c r="B25" s="5" t="s">
        <v>1225</v>
      </c>
      <c r="C25" s="35">
        <v>12000</v>
      </c>
      <c r="D25" s="10">
        <v>1525.04</v>
      </c>
      <c r="E25" s="10">
        <v>2287.56</v>
      </c>
      <c r="F25" s="10">
        <v>12000</v>
      </c>
      <c r="G25" s="10">
        <v>4306.34</v>
      </c>
      <c r="H25" s="10">
        <v>6132.29</v>
      </c>
      <c r="I25" s="10">
        <v>11201.69</v>
      </c>
      <c r="J25" s="10">
        <v>12612.65</v>
      </c>
      <c r="K25" s="10">
        <v>8356.94</v>
      </c>
      <c r="L25" s="7"/>
    </row>
    <row r="26" spans="1:12" x14ac:dyDescent="0.25">
      <c r="A26" s="4" t="s">
        <v>1226</v>
      </c>
      <c r="B26" s="5" t="s">
        <v>1227</v>
      </c>
      <c r="C26" s="35">
        <v>7500</v>
      </c>
      <c r="D26" s="7"/>
      <c r="E26" s="10"/>
      <c r="F26" s="10">
        <v>7500</v>
      </c>
      <c r="G26" s="10">
        <v>35</v>
      </c>
      <c r="H26" s="10">
        <v>2497.35</v>
      </c>
      <c r="I26" s="10">
        <v>7428.73</v>
      </c>
      <c r="J26" s="10">
        <v>6242.48</v>
      </c>
      <c r="K26" s="10">
        <v>57943.72</v>
      </c>
      <c r="L26" s="7"/>
    </row>
    <row r="27" spans="1:12" x14ac:dyDescent="0.25">
      <c r="A27" s="4" t="s">
        <v>1228</v>
      </c>
      <c r="B27" s="5" t="s">
        <v>1229</v>
      </c>
      <c r="C27" s="35">
        <v>6000</v>
      </c>
      <c r="D27" s="10">
        <v>4221.87</v>
      </c>
      <c r="E27" s="10">
        <v>6332.8050000000003</v>
      </c>
      <c r="F27" s="10">
        <v>5000</v>
      </c>
      <c r="G27" s="10">
        <v>5601.13</v>
      </c>
      <c r="H27" s="10">
        <v>4909.43</v>
      </c>
      <c r="I27" s="10">
        <v>4644.1099999999997</v>
      </c>
      <c r="J27" s="10">
        <v>735.13</v>
      </c>
      <c r="K27" s="10">
        <v>50</v>
      </c>
      <c r="L27" s="7"/>
    </row>
    <row r="28" spans="1:12" x14ac:dyDescent="0.25">
      <c r="A28" s="4" t="s">
        <v>1230</v>
      </c>
      <c r="B28" s="5" t="s">
        <v>1231</v>
      </c>
      <c r="C28" s="35">
        <v>7000</v>
      </c>
      <c r="D28" s="7"/>
      <c r="E28" s="10"/>
      <c r="F28" s="10">
        <v>7000</v>
      </c>
      <c r="G28" s="7"/>
      <c r="H28" s="10">
        <v>2826.47</v>
      </c>
      <c r="I28" s="10">
        <v>600.5</v>
      </c>
      <c r="J28" s="10">
        <v>6895.88</v>
      </c>
      <c r="K28" s="7"/>
      <c r="L28" s="7"/>
    </row>
    <row r="29" spans="1:12" x14ac:dyDescent="0.25">
      <c r="A29" s="4" t="s">
        <v>1232</v>
      </c>
      <c r="B29" s="5" t="s">
        <v>1233</v>
      </c>
      <c r="C29" s="35">
        <v>0</v>
      </c>
      <c r="D29" s="7"/>
      <c r="E29" s="10"/>
      <c r="F29" s="10">
        <v>15000</v>
      </c>
      <c r="G29" s="10">
        <v>-112</v>
      </c>
      <c r="H29" s="10">
        <v>1044.03</v>
      </c>
      <c r="I29" s="10">
        <v>13990.47</v>
      </c>
      <c r="J29" s="10">
        <v>40647.769999999997</v>
      </c>
      <c r="K29" s="10">
        <v>55532.7</v>
      </c>
      <c r="L29" s="7"/>
    </row>
    <row r="30" spans="1:12" x14ac:dyDescent="0.25">
      <c r="A30" s="4" t="s">
        <v>1234</v>
      </c>
      <c r="B30" s="5" t="s">
        <v>1235</v>
      </c>
      <c r="C30" s="35">
        <v>14000</v>
      </c>
      <c r="D30" s="7"/>
      <c r="E30" s="10"/>
      <c r="F30" s="10">
        <v>14000</v>
      </c>
      <c r="G30" s="7"/>
      <c r="H30" s="10">
        <v>18840.599999999999</v>
      </c>
      <c r="I30" s="10">
        <v>17872.73</v>
      </c>
      <c r="J30" s="10">
        <v>17565.23</v>
      </c>
      <c r="K30" s="10">
        <v>12270.32</v>
      </c>
      <c r="L30" s="7"/>
    </row>
    <row r="31" spans="1:12" x14ac:dyDescent="0.25">
      <c r="A31" s="4" t="s">
        <v>1236</v>
      </c>
      <c r="B31" s="5" t="s">
        <v>1237</v>
      </c>
      <c r="C31" s="35">
        <v>1300</v>
      </c>
      <c r="D31" s="7"/>
      <c r="E31" s="10"/>
      <c r="F31" s="10">
        <v>1300</v>
      </c>
      <c r="G31" s="7"/>
      <c r="H31" s="10">
        <v>1246.43</v>
      </c>
      <c r="I31" s="10">
        <v>3050.29</v>
      </c>
      <c r="J31" s="10">
        <v>1260.9100000000001</v>
      </c>
      <c r="K31" s="10">
        <v>1900.29</v>
      </c>
      <c r="L31" s="7"/>
    </row>
    <row r="32" spans="1:12" x14ac:dyDescent="0.25">
      <c r="A32" s="4" t="s">
        <v>1238</v>
      </c>
      <c r="B32" s="5" t="s">
        <v>1239</v>
      </c>
      <c r="C32" s="35">
        <v>1600</v>
      </c>
      <c r="D32" s="7"/>
      <c r="E32" s="10"/>
      <c r="F32" s="10">
        <v>1600</v>
      </c>
      <c r="G32" s="7"/>
      <c r="H32" s="10">
        <v>1415.82</v>
      </c>
      <c r="I32" s="10">
        <v>1310.06</v>
      </c>
      <c r="J32" s="10">
        <v>2725.91</v>
      </c>
      <c r="K32" s="10">
        <v>961.3</v>
      </c>
      <c r="L32" s="7"/>
    </row>
    <row r="33" spans="1:12" x14ac:dyDescent="0.25">
      <c r="A33" s="4" t="s">
        <v>1240</v>
      </c>
      <c r="B33" s="5" t="s">
        <v>1241</v>
      </c>
      <c r="C33" s="35">
        <v>8000</v>
      </c>
      <c r="D33" s="7"/>
      <c r="E33" s="10"/>
      <c r="F33" s="10">
        <v>8000</v>
      </c>
      <c r="G33" s="7"/>
      <c r="H33" s="10">
        <v>3562.02</v>
      </c>
      <c r="I33" s="10">
        <v>6890.49</v>
      </c>
      <c r="J33" s="10">
        <v>4485.7299999999996</v>
      </c>
      <c r="K33" s="10">
        <v>14047.64</v>
      </c>
      <c r="L33" s="7"/>
    </row>
    <row r="34" spans="1:12" x14ac:dyDescent="0.25">
      <c r="A34" s="4" t="s">
        <v>1242</v>
      </c>
      <c r="B34" s="5" t="s">
        <v>1243</v>
      </c>
      <c r="C34" s="35">
        <v>10000</v>
      </c>
      <c r="D34" s="10">
        <v>9925.18</v>
      </c>
      <c r="E34" s="10">
        <v>14887.77</v>
      </c>
      <c r="F34" s="10">
        <v>10000</v>
      </c>
      <c r="G34" s="7"/>
      <c r="H34" s="10">
        <v>9100</v>
      </c>
      <c r="I34" s="10">
        <v>10062.469999999999</v>
      </c>
      <c r="J34" s="10">
        <v>18368.849999999999</v>
      </c>
      <c r="K34" s="10">
        <v>46358.84</v>
      </c>
      <c r="L34" s="7"/>
    </row>
    <row r="35" spans="1:12" x14ac:dyDescent="0.25">
      <c r="A35" s="4" t="s">
        <v>1244</v>
      </c>
      <c r="B35" s="5" t="s">
        <v>1245</v>
      </c>
      <c r="C35" s="35">
        <v>40000</v>
      </c>
      <c r="D35" s="10">
        <v>1263.58</v>
      </c>
      <c r="E35" s="10">
        <v>1895.37</v>
      </c>
      <c r="F35" s="10">
        <v>35000</v>
      </c>
      <c r="G35" s="10">
        <v>23536.45</v>
      </c>
      <c r="H35" s="10">
        <v>44089.72</v>
      </c>
      <c r="I35" s="10">
        <v>35129.51</v>
      </c>
      <c r="J35" s="10">
        <v>48208.62</v>
      </c>
      <c r="K35" s="10">
        <v>36495.06</v>
      </c>
      <c r="L35" s="7"/>
    </row>
    <row r="36" spans="1:12" x14ac:dyDescent="0.25">
      <c r="A36" s="4" t="s">
        <v>1246</v>
      </c>
      <c r="B36" s="5" t="s">
        <v>1247</v>
      </c>
      <c r="C36" s="35">
        <v>7000</v>
      </c>
      <c r="D36" s="7"/>
      <c r="E36" s="10"/>
      <c r="F36" s="10">
        <v>7000</v>
      </c>
      <c r="G36" s="7"/>
      <c r="H36" s="10">
        <v>1137.33</v>
      </c>
      <c r="I36" s="10">
        <v>11072.47</v>
      </c>
      <c r="J36" s="10">
        <v>5467.25</v>
      </c>
      <c r="K36" s="10">
        <v>2835</v>
      </c>
      <c r="L36" s="7"/>
    </row>
    <row r="37" spans="1:12" x14ac:dyDescent="0.25">
      <c r="A37" s="4" t="s">
        <v>1248</v>
      </c>
      <c r="B37" s="5" t="s">
        <v>1249</v>
      </c>
      <c r="C37" s="35">
        <v>200</v>
      </c>
      <c r="D37" s="7"/>
      <c r="E37" s="10"/>
      <c r="F37" s="10">
        <v>200</v>
      </c>
      <c r="G37" s="7"/>
      <c r="H37" s="7"/>
      <c r="I37" s="10">
        <v>5406.5</v>
      </c>
      <c r="J37" s="10">
        <v>4885</v>
      </c>
      <c r="K37" s="10">
        <v>2500</v>
      </c>
      <c r="L37" s="7"/>
    </row>
    <row r="38" spans="1:12" x14ac:dyDescent="0.25">
      <c r="A38" s="4" t="s">
        <v>1250</v>
      </c>
      <c r="B38" s="5" t="s">
        <v>1251</v>
      </c>
      <c r="C38" s="35">
        <v>3000</v>
      </c>
      <c r="D38" s="10">
        <f>32651.26+836.86</f>
        <v>33488.119999999995</v>
      </c>
      <c r="E38" s="10">
        <v>48976.89</v>
      </c>
      <c r="F38" s="10">
        <v>2500</v>
      </c>
      <c r="G38" s="10">
        <v>1858.18</v>
      </c>
      <c r="H38" s="10">
        <v>2175</v>
      </c>
      <c r="I38" s="10">
        <v>9894</v>
      </c>
      <c r="J38" s="10">
        <v>5805</v>
      </c>
      <c r="K38" s="10">
        <v>5756.3</v>
      </c>
      <c r="L38" s="7"/>
    </row>
    <row r="39" spans="1:12" x14ac:dyDescent="0.25">
      <c r="A39" s="4" t="s">
        <v>1252</v>
      </c>
      <c r="B39" s="5" t="s">
        <v>1253</v>
      </c>
      <c r="C39" s="35">
        <v>70000</v>
      </c>
      <c r="D39" s="10">
        <v>4515.45</v>
      </c>
      <c r="E39" s="10">
        <v>6773.1750000000002</v>
      </c>
      <c r="F39" s="10">
        <v>65000</v>
      </c>
      <c r="G39" s="7"/>
      <c r="H39" s="10">
        <v>50660.9</v>
      </c>
      <c r="I39" s="10">
        <v>62899</v>
      </c>
      <c r="J39" s="10">
        <v>53378.57</v>
      </c>
      <c r="K39" s="10">
        <v>17757</v>
      </c>
      <c r="L39" s="7"/>
    </row>
    <row r="40" spans="1:12" x14ac:dyDescent="0.25">
      <c r="A40" s="4" t="s">
        <v>1254</v>
      </c>
      <c r="B40" s="5" t="s">
        <v>1255</v>
      </c>
      <c r="C40" s="35">
        <v>4000</v>
      </c>
      <c r="D40" s="10">
        <v>11198.64</v>
      </c>
      <c r="E40" s="10">
        <v>16797.96</v>
      </c>
      <c r="F40" s="10">
        <v>4000</v>
      </c>
      <c r="G40" s="7"/>
      <c r="H40" s="10">
        <v>9932</v>
      </c>
      <c r="I40" s="10">
        <v>3921.48</v>
      </c>
      <c r="J40" s="10">
        <v>7442.6</v>
      </c>
      <c r="K40" s="10">
        <v>19002.5</v>
      </c>
      <c r="L40" s="7"/>
    </row>
    <row r="41" spans="1:12" x14ac:dyDescent="0.25">
      <c r="A41" s="4" t="s">
        <v>1256</v>
      </c>
      <c r="B41" s="5" t="s">
        <v>1257</v>
      </c>
      <c r="C41" s="35">
        <v>60000</v>
      </c>
      <c r="D41" s="10">
        <v>20403.13</v>
      </c>
      <c r="E41" s="10">
        <v>30604.695</v>
      </c>
      <c r="F41" s="10">
        <v>55000</v>
      </c>
      <c r="G41" s="7"/>
      <c r="H41" s="10">
        <v>43144.6</v>
      </c>
      <c r="I41" s="10">
        <v>66801.7</v>
      </c>
      <c r="J41" s="10">
        <v>71657.919999999998</v>
      </c>
      <c r="K41" s="10">
        <v>39917.5</v>
      </c>
      <c r="L41" s="7"/>
    </row>
    <row r="42" spans="1:12" x14ac:dyDescent="0.25">
      <c r="A42" s="4" t="s">
        <v>1258</v>
      </c>
      <c r="B42" s="5" t="s">
        <v>1259</v>
      </c>
      <c r="C42" s="35">
        <v>40000</v>
      </c>
      <c r="D42" s="7"/>
      <c r="E42" s="10"/>
      <c r="F42" s="10">
        <v>40000</v>
      </c>
      <c r="G42" s="7"/>
      <c r="H42" s="10">
        <v>21475.35</v>
      </c>
      <c r="I42" s="10">
        <v>13599.69</v>
      </c>
      <c r="J42" s="10">
        <v>22973.37</v>
      </c>
      <c r="K42" s="7"/>
      <c r="L42" s="7"/>
    </row>
    <row r="43" spans="1:12" x14ac:dyDescent="0.25">
      <c r="A43" s="4" t="s">
        <v>1260</v>
      </c>
      <c r="B43" s="5" t="s">
        <v>1261</v>
      </c>
      <c r="C43" s="35">
        <v>70000</v>
      </c>
      <c r="D43" s="7"/>
      <c r="E43" s="10"/>
      <c r="F43" s="10">
        <v>70000</v>
      </c>
      <c r="G43" s="7"/>
      <c r="H43" s="7"/>
      <c r="I43" s="10">
        <v>76780.55</v>
      </c>
      <c r="J43" s="10">
        <v>234715.9</v>
      </c>
      <c r="K43" s="10">
        <v>237478.7</v>
      </c>
      <c r="L43" s="7"/>
    </row>
    <row r="44" spans="1:12" x14ac:dyDescent="0.25">
      <c r="A44" s="4" t="s">
        <v>1262</v>
      </c>
      <c r="B44" s="5" t="s">
        <v>1263</v>
      </c>
      <c r="C44" s="35">
        <v>60000</v>
      </c>
      <c r="D44" s="7"/>
      <c r="E44" s="10"/>
      <c r="F44" s="10">
        <v>40000</v>
      </c>
      <c r="G44" s="10">
        <v>-3810</v>
      </c>
      <c r="H44" s="10">
        <v>13027.01</v>
      </c>
      <c r="I44" s="10">
        <v>40011.07</v>
      </c>
      <c r="J44" s="10">
        <v>59483.68</v>
      </c>
      <c r="K44" s="10">
        <v>63885.04</v>
      </c>
      <c r="L44" s="7"/>
    </row>
    <row r="45" spans="1:12" x14ac:dyDescent="0.25">
      <c r="A45" s="4" t="s">
        <v>1264</v>
      </c>
      <c r="B45" s="5" t="s">
        <v>1219</v>
      </c>
      <c r="C45" s="35">
        <v>57000</v>
      </c>
      <c r="D45" s="7"/>
      <c r="E45" s="10"/>
      <c r="F45" s="10">
        <v>57000</v>
      </c>
      <c r="G45" s="10">
        <v>1508.18</v>
      </c>
      <c r="H45" s="10">
        <v>53236.34</v>
      </c>
      <c r="I45" s="10">
        <v>69281.8</v>
      </c>
      <c r="J45" s="10">
        <v>70192.100000000006</v>
      </c>
      <c r="K45" s="10">
        <v>52560.17</v>
      </c>
      <c r="L45" s="7"/>
    </row>
    <row r="46" spans="1:12" x14ac:dyDescent="0.25">
      <c r="A46" s="4" t="s">
        <v>1265</v>
      </c>
      <c r="B46" s="5" t="s">
        <v>1266</v>
      </c>
      <c r="C46" s="35"/>
      <c r="D46" s="7"/>
      <c r="E46" s="10"/>
      <c r="F46" s="10"/>
      <c r="G46" s="10">
        <v>693.62</v>
      </c>
      <c r="H46" s="10">
        <v>330.2</v>
      </c>
      <c r="I46" s="7"/>
      <c r="J46" s="7"/>
      <c r="K46" s="10">
        <v>9722.82</v>
      </c>
      <c r="L46" s="7"/>
    </row>
    <row r="47" spans="1:12" x14ac:dyDescent="0.25">
      <c r="A47" s="4" t="s">
        <v>1267</v>
      </c>
      <c r="B47" s="5" t="s">
        <v>1268</v>
      </c>
      <c r="C47" s="35">
        <v>1000</v>
      </c>
      <c r="D47" s="7"/>
      <c r="E47" s="10"/>
      <c r="F47" s="10">
        <v>1000</v>
      </c>
      <c r="G47" s="10">
        <v>197.44</v>
      </c>
      <c r="H47" s="10">
        <v>928.1</v>
      </c>
      <c r="I47" s="10">
        <v>2060.2399999999998</v>
      </c>
      <c r="J47" s="10">
        <v>800</v>
      </c>
      <c r="K47" s="10">
        <v>1433.63</v>
      </c>
      <c r="L47" s="7"/>
    </row>
    <row r="48" spans="1:12" x14ac:dyDescent="0.25">
      <c r="A48" s="4" t="s">
        <v>1269</v>
      </c>
      <c r="B48" s="5" t="s">
        <v>1270</v>
      </c>
      <c r="C48" s="35">
        <v>18000</v>
      </c>
      <c r="D48" s="10">
        <v>7360.63</v>
      </c>
      <c r="E48" s="10">
        <v>11040.945</v>
      </c>
      <c r="F48" s="10">
        <v>18000</v>
      </c>
      <c r="G48" s="10">
        <v>8363.68</v>
      </c>
      <c r="H48" s="10">
        <v>8403.84</v>
      </c>
      <c r="I48" s="10">
        <v>21201.5</v>
      </c>
      <c r="J48" s="10">
        <v>20642.64</v>
      </c>
      <c r="K48" s="10">
        <v>20787.919999999998</v>
      </c>
      <c r="L48" s="7"/>
    </row>
    <row r="49" spans="1:12" x14ac:dyDescent="0.25">
      <c r="A49" s="4" t="s">
        <v>1271</v>
      </c>
      <c r="B49" s="5" t="s">
        <v>1272</v>
      </c>
      <c r="C49" s="35">
        <v>15000</v>
      </c>
      <c r="D49" s="7"/>
      <c r="E49" s="10"/>
      <c r="F49" s="10">
        <v>15000</v>
      </c>
      <c r="G49" s="10">
        <v>-450</v>
      </c>
      <c r="H49" s="10">
        <v>12722.4</v>
      </c>
      <c r="I49" s="10">
        <v>11132.1</v>
      </c>
      <c r="J49" s="10">
        <v>4890.58</v>
      </c>
      <c r="K49" s="7"/>
      <c r="L49" s="7"/>
    </row>
    <row r="50" spans="1:12" x14ac:dyDescent="0.25">
      <c r="A50" s="4" t="s">
        <v>1273</v>
      </c>
      <c r="B50" s="5" t="s">
        <v>1274</v>
      </c>
      <c r="C50" s="35">
        <v>80000</v>
      </c>
      <c r="D50" s="10">
        <v>13435.51</v>
      </c>
      <c r="E50" s="10">
        <v>20153.264999999999</v>
      </c>
      <c r="F50" s="10">
        <v>80000</v>
      </c>
      <c r="G50" s="10">
        <v>3157.49</v>
      </c>
      <c r="H50" s="10">
        <v>110267.27</v>
      </c>
      <c r="I50" s="10">
        <v>44646.58</v>
      </c>
      <c r="J50" s="10">
        <v>34729.440000000002</v>
      </c>
      <c r="K50" s="7"/>
      <c r="L50" s="7"/>
    </row>
    <row r="51" spans="1:12" x14ac:dyDescent="0.25">
      <c r="A51" s="4" t="s">
        <v>1275</v>
      </c>
      <c r="B51" s="5" t="s">
        <v>1276</v>
      </c>
      <c r="C51" s="35">
        <v>160000</v>
      </c>
      <c r="D51" s="10"/>
      <c r="E51" s="10"/>
      <c r="F51" s="10">
        <v>160000</v>
      </c>
      <c r="G51" s="10">
        <v>4772.97</v>
      </c>
      <c r="H51" s="10">
        <v>1602.26</v>
      </c>
      <c r="I51" s="10">
        <v>93596.27</v>
      </c>
      <c r="J51" s="10">
        <v>63524.19</v>
      </c>
      <c r="K51" s="7"/>
      <c r="L51" s="7"/>
    </row>
    <row r="52" spans="1:12" x14ac:dyDescent="0.25">
      <c r="A52" s="4" t="s">
        <v>1277</v>
      </c>
      <c r="B52" s="5" t="s">
        <v>1278</v>
      </c>
      <c r="C52" s="35">
        <v>15000</v>
      </c>
      <c r="D52" s="7"/>
      <c r="E52" s="10"/>
      <c r="F52" s="10">
        <v>15000</v>
      </c>
      <c r="G52" s="10">
        <v>895.59</v>
      </c>
      <c r="H52" s="10">
        <v>3677.5</v>
      </c>
      <c r="I52" s="10">
        <v>6650.48</v>
      </c>
      <c r="J52" s="10">
        <v>18541.439999999999</v>
      </c>
      <c r="K52" s="10">
        <v>54302.25</v>
      </c>
      <c r="L52" s="7"/>
    </row>
    <row r="53" spans="1:12" x14ac:dyDescent="0.25">
      <c r="A53" s="4" t="s">
        <v>1279</v>
      </c>
      <c r="B53" s="5" t="s">
        <v>1280</v>
      </c>
      <c r="C53" s="35">
        <v>7500</v>
      </c>
      <c r="D53" s="10">
        <v>53.88</v>
      </c>
      <c r="E53" s="10">
        <v>80.819999999999993</v>
      </c>
      <c r="F53" s="10">
        <v>7500</v>
      </c>
      <c r="G53" s="10">
        <v>1159.25</v>
      </c>
      <c r="H53" s="10">
        <v>5062.5600000000004</v>
      </c>
      <c r="I53" s="10">
        <v>11219.38</v>
      </c>
      <c r="J53" s="10">
        <v>7996.27</v>
      </c>
      <c r="K53" s="10">
        <v>6825.77</v>
      </c>
      <c r="L53" s="7"/>
    </row>
    <row r="54" spans="1:12" x14ac:dyDescent="0.25">
      <c r="A54" s="4" t="s">
        <v>1281</v>
      </c>
      <c r="B54" s="5" t="s">
        <v>1282</v>
      </c>
      <c r="C54" s="35">
        <v>7000</v>
      </c>
      <c r="D54" s="10">
        <v>164.16</v>
      </c>
      <c r="E54" s="10">
        <v>246.24</v>
      </c>
      <c r="F54" s="10">
        <v>7000</v>
      </c>
      <c r="G54" s="10">
        <v>444.88</v>
      </c>
      <c r="H54" s="10">
        <v>2524.44</v>
      </c>
      <c r="I54" s="10">
        <v>4601.3599999999997</v>
      </c>
      <c r="J54" s="10">
        <v>1977.84</v>
      </c>
      <c r="K54" s="10">
        <v>1060.8499999999999</v>
      </c>
      <c r="L54" s="7"/>
    </row>
    <row r="55" spans="1:12" x14ac:dyDescent="0.25">
      <c r="A55" s="4" t="s">
        <v>1283</v>
      </c>
      <c r="B55" s="5" t="s">
        <v>1284</v>
      </c>
      <c r="C55" s="35">
        <v>400000</v>
      </c>
      <c r="D55" s="10">
        <v>122601.78</v>
      </c>
      <c r="E55" s="10">
        <v>183902.67</v>
      </c>
      <c r="F55" s="10">
        <v>360000</v>
      </c>
      <c r="G55" s="10">
        <v>250759.36</v>
      </c>
      <c r="H55" s="10">
        <v>330049.17</v>
      </c>
      <c r="I55" s="10">
        <v>383200.59</v>
      </c>
      <c r="J55" s="10">
        <v>321380.40000000002</v>
      </c>
      <c r="K55" s="10">
        <v>319979.58</v>
      </c>
      <c r="L55" s="7"/>
    </row>
    <row r="56" spans="1:12" x14ac:dyDescent="0.25">
      <c r="A56" s="4" t="s">
        <v>1285</v>
      </c>
      <c r="B56" s="5" t="s">
        <v>1286</v>
      </c>
      <c r="C56" s="35"/>
      <c r="D56" s="10">
        <v>-19465.38</v>
      </c>
      <c r="E56" s="10">
        <v>-29198.07</v>
      </c>
      <c r="F56" s="10"/>
      <c r="G56" s="10">
        <v>-85127.53</v>
      </c>
      <c r="H56" s="7"/>
      <c r="I56" s="7"/>
      <c r="J56" s="7"/>
      <c r="K56" s="7"/>
      <c r="L56" s="7"/>
    </row>
    <row r="57" spans="1:12" x14ac:dyDescent="0.25">
      <c r="A57" s="4" t="s">
        <v>1287</v>
      </c>
      <c r="B57" s="5" t="s">
        <v>1288</v>
      </c>
      <c r="C57" s="35">
        <v>40000</v>
      </c>
      <c r="D57" s="10">
        <v>10607.47</v>
      </c>
      <c r="E57" s="10">
        <v>15911.205</v>
      </c>
      <c r="F57" s="10">
        <v>38000</v>
      </c>
      <c r="G57" s="10">
        <v>20124.04</v>
      </c>
      <c r="H57" s="10">
        <v>29620.69</v>
      </c>
      <c r="I57" s="10">
        <v>38510.71</v>
      </c>
      <c r="J57" s="10">
        <v>33179.230000000003</v>
      </c>
      <c r="K57" s="10">
        <v>33689.81</v>
      </c>
      <c r="L57" s="7"/>
    </row>
    <row r="58" spans="1:12" x14ac:dyDescent="0.25">
      <c r="A58" s="4" t="s">
        <v>1289</v>
      </c>
      <c r="B58" s="5" t="s">
        <v>1290</v>
      </c>
      <c r="C58" s="35">
        <v>8000</v>
      </c>
      <c r="D58" s="7"/>
      <c r="E58" s="10"/>
      <c r="F58" s="10">
        <v>8000</v>
      </c>
      <c r="G58" s="10">
        <v>230.91</v>
      </c>
      <c r="H58" s="10">
        <v>200.6</v>
      </c>
      <c r="I58" s="10">
        <v>5817.29</v>
      </c>
      <c r="J58" s="10">
        <v>12658.37</v>
      </c>
      <c r="K58" s="10">
        <v>10935.05</v>
      </c>
      <c r="L58" s="7"/>
    </row>
    <row r="59" spans="1:12" x14ac:dyDescent="0.25">
      <c r="A59" s="4" t="s">
        <v>1291</v>
      </c>
      <c r="B59" s="5" t="s">
        <v>1292</v>
      </c>
      <c r="C59" s="35">
        <v>12500</v>
      </c>
      <c r="D59" s="10">
        <v>13948.94</v>
      </c>
      <c r="E59" s="10">
        <v>20923.41</v>
      </c>
      <c r="F59" s="10">
        <v>12500</v>
      </c>
      <c r="G59" s="10">
        <v>24725.94</v>
      </c>
      <c r="H59" s="10">
        <v>25387.63</v>
      </c>
      <c r="I59" s="10">
        <v>21604.13</v>
      </c>
      <c r="J59" s="10">
        <v>21685.13</v>
      </c>
      <c r="K59" s="10">
        <v>20861.080000000002</v>
      </c>
      <c r="L59" s="7"/>
    </row>
    <row r="60" spans="1:12" x14ac:dyDescent="0.25">
      <c r="A60" s="4" t="s">
        <v>1293</v>
      </c>
      <c r="B60" s="5" t="s">
        <v>1294</v>
      </c>
      <c r="C60" s="35">
        <v>40000</v>
      </c>
      <c r="D60" s="10">
        <v>2242.25</v>
      </c>
      <c r="E60" s="10">
        <v>3363.375</v>
      </c>
      <c r="F60" s="10">
        <v>40000</v>
      </c>
      <c r="G60" s="10">
        <v>1775.53</v>
      </c>
      <c r="H60" s="10">
        <v>14778.67</v>
      </c>
      <c r="I60" s="10">
        <v>35240.480000000003</v>
      </c>
      <c r="J60" s="10">
        <v>39352.49</v>
      </c>
      <c r="K60" s="10">
        <v>42674.68</v>
      </c>
      <c r="L60" s="7"/>
    </row>
    <row r="61" spans="1:12" x14ac:dyDescent="0.25">
      <c r="A61" s="4"/>
      <c r="B61" s="5"/>
      <c r="C61" s="36"/>
      <c r="D61" s="11"/>
      <c r="E61" s="11"/>
      <c r="F61" s="12"/>
      <c r="G61" s="11"/>
      <c r="H61" s="11"/>
      <c r="I61" s="11"/>
      <c r="J61" s="11"/>
      <c r="K61" s="11"/>
      <c r="L61" s="11"/>
    </row>
    <row r="62" spans="1:12" x14ac:dyDescent="0.25">
      <c r="A62" s="4"/>
      <c r="B62" s="5" t="s">
        <v>54</v>
      </c>
      <c r="C62" s="35">
        <f>SUM(C9:C60)</f>
        <v>484100</v>
      </c>
      <c r="D62" s="10">
        <v>226329.4</v>
      </c>
      <c r="E62" s="10">
        <v>339494.1</v>
      </c>
      <c r="F62" s="14">
        <f>SUM(F9:F61)</f>
        <v>415100</v>
      </c>
      <c r="G62" s="10">
        <v>261409</v>
      </c>
      <c r="H62" s="10">
        <v>317711.53999999998</v>
      </c>
      <c r="I62" s="10">
        <v>551547.22</v>
      </c>
      <c r="J62" s="10">
        <v>564629.55000000005</v>
      </c>
      <c r="K62" s="10">
        <v>536316.1</v>
      </c>
      <c r="L62" s="7"/>
    </row>
    <row r="63" spans="1:12" x14ac:dyDescent="0.25">
      <c r="A63" s="8"/>
      <c r="B63" s="8"/>
      <c r="C63" s="9"/>
      <c r="D63" s="9"/>
      <c r="E63" s="9"/>
      <c r="F63" s="7"/>
      <c r="G63" s="9"/>
      <c r="H63" s="9"/>
      <c r="I63" s="9"/>
      <c r="J63" s="9"/>
      <c r="K63" s="9"/>
      <c r="L63" s="9"/>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row r="68" spans="1:12" x14ac:dyDescent="0.25">
      <c r="A68" s="5"/>
      <c r="B68" s="5"/>
      <c r="C68" s="7"/>
      <c r="D68" s="7"/>
      <c r="E68" s="7"/>
      <c r="F68" s="7"/>
      <c r="G68" s="7"/>
      <c r="H68" s="7"/>
      <c r="I68" s="7"/>
      <c r="J68" s="7"/>
      <c r="K68" s="7"/>
      <c r="L68" s="7"/>
    </row>
    <row r="69" spans="1:12" x14ac:dyDescent="0.25">
      <c r="A69" s="5"/>
      <c r="B69" s="5"/>
      <c r="C69" s="7"/>
      <c r="D69" s="7"/>
      <c r="E69" s="7"/>
      <c r="F69" s="7"/>
      <c r="G69" s="7"/>
      <c r="H69" s="7"/>
      <c r="I69" s="7"/>
      <c r="J69" s="7"/>
      <c r="K69" s="7"/>
      <c r="L69" s="7"/>
    </row>
    <row r="70" spans="1:12" x14ac:dyDescent="0.25">
      <c r="A70" s="5"/>
      <c r="B70" s="5"/>
      <c r="C70" s="7"/>
      <c r="D70" s="7"/>
      <c r="E70" s="7"/>
      <c r="F70" s="7"/>
      <c r="G70" s="7"/>
      <c r="H70" s="7"/>
      <c r="I70" s="7"/>
      <c r="J70" s="7"/>
      <c r="K70" s="7"/>
      <c r="L70" s="7"/>
    </row>
    <row r="71" spans="1:12" x14ac:dyDescent="0.25">
      <c r="A71" s="5"/>
      <c r="B71" s="5"/>
      <c r="C71" s="7"/>
      <c r="D71" s="7"/>
      <c r="E71" s="7"/>
      <c r="F71" s="7"/>
      <c r="G71" s="7"/>
      <c r="H71" s="7"/>
      <c r="I71" s="7"/>
      <c r="J71" s="7"/>
      <c r="K71" s="7"/>
      <c r="L71" s="7"/>
    </row>
    <row r="72" spans="1:12" x14ac:dyDescent="0.25">
      <c r="A72" s="5"/>
      <c r="B72" s="5"/>
      <c r="C72" s="7"/>
      <c r="D72" s="7"/>
      <c r="E72" s="7"/>
      <c r="F72" s="7"/>
      <c r="G72" s="7"/>
      <c r="H72" s="7"/>
      <c r="I72" s="7"/>
      <c r="J72" s="7"/>
      <c r="K72" s="7"/>
      <c r="L72" s="7"/>
    </row>
    <row r="73" spans="1:12" x14ac:dyDescent="0.25">
      <c r="A73" s="5"/>
      <c r="B73" s="5"/>
      <c r="C73" s="7"/>
      <c r="D73" s="7"/>
      <c r="E73" s="7"/>
      <c r="F73" s="7"/>
      <c r="G73" s="7"/>
      <c r="H73" s="7"/>
      <c r="I73" s="7"/>
      <c r="J73" s="7"/>
      <c r="K73" s="7"/>
      <c r="L73" s="7"/>
    </row>
    <row r="74" spans="1:12" x14ac:dyDescent="0.25">
      <c r="A74" s="5"/>
      <c r="B74" s="5"/>
      <c r="C74" s="7"/>
      <c r="D74" s="7"/>
      <c r="E74" s="7"/>
      <c r="F74" s="7"/>
      <c r="G74" s="7"/>
      <c r="H74" s="7"/>
      <c r="I74" s="7"/>
      <c r="J74" s="7"/>
      <c r="K74" s="7"/>
      <c r="L74" s="7"/>
    </row>
    <row r="75" spans="1:12" x14ac:dyDescent="0.25">
      <c r="A75" s="5"/>
      <c r="B75" s="5"/>
      <c r="C75" s="7"/>
      <c r="D75" s="7"/>
      <c r="E75" s="7"/>
      <c r="F75" s="7"/>
      <c r="G75" s="7"/>
      <c r="H75" s="7"/>
      <c r="I75" s="7"/>
      <c r="J75" s="7"/>
      <c r="K75" s="7"/>
      <c r="L75" s="7"/>
    </row>
    <row r="76" spans="1:12" x14ac:dyDescent="0.25">
      <c r="A76" s="5"/>
      <c r="B76" s="5"/>
      <c r="C76" s="7"/>
      <c r="D76" s="7"/>
      <c r="E76" s="7"/>
      <c r="F76" s="7"/>
      <c r="G76" s="7"/>
      <c r="H76" s="7"/>
      <c r="I76" s="7"/>
      <c r="J76" s="7"/>
      <c r="K76" s="7"/>
      <c r="L76" s="7"/>
    </row>
    <row r="77" spans="1:12" x14ac:dyDescent="0.25">
      <c r="A77" s="5"/>
      <c r="B77" s="5"/>
      <c r="C77" s="7"/>
      <c r="D77" s="7"/>
      <c r="E77" s="7"/>
      <c r="F77" s="7"/>
      <c r="G77" s="7"/>
      <c r="H77" s="7"/>
      <c r="I77" s="7"/>
      <c r="J77" s="7"/>
      <c r="K77" s="7"/>
      <c r="L77" s="7"/>
    </row>
    <row r="78" spans="1:12" x14ac:dyDescent="0.25">
      <c r="A78" s="5"/>
      <c r="B78" s="5"/>
      <c r="C78" s="7"/>
      <c r="D78" s="7"/>
      <c r="E78" s="7"/>
      <c r="F78" s="7"/>
      <c r="G78" s="7"/>
      <c r="H78" s="7"/>
      <c r="I78" s="7"/>
      <c r="J78" s="7"/>
      <c r="K78" s="7"/>
      <c r="L78" s="7"/>
    </row>
    <row r="79" spans="1:12" x14ac:dyDescent="0.25">
      <c r="A79" s="5"/>
      <c r="B79" s="5"/>
      <c r="C79" s="7"/>
      <c r="D79" s="7"/>
      <c r="E79" s="7"/>
      <c r="F79" s="7"/>
      <c r="G79" s="7"/>
      <c r="H79" s="7"/>
      <c r="I79" s="7"/>
      <c r="J79" s="7"/>
      <c r="K79" s="7"/>
      <c r="L79" s="7"/>
    </row>
    <row r="80" spans="1:12" x14ac:dyDescent="0.25">
      <c r="A80" s="5"/>
      <c r="B80" s="5"/>
      <c r="C80" s="7"/>
      <c r="D80" s="7"/>
      <c r="E80" s="7"/>
      <c r="F80" s="7"/>
      <c r="G80" s="7"/>
      <c r="H80" s="7"/>
      <c r="I80" s="7"/>
      <c r="J80" s="7"/>
      <c r="K80" s="7"/>
      <c r="L80" s="7"/>
    </row>
    <row r="81" spans="1:12" x14ac:dyDescent="0.25">
      <c r="A81" s="5"/>
      <c r="B81" s="5"/>
      <c r="C81" s="7"/>
      <c r="D81" s="7"/>
      <c r="E81" s="7"/>
      <c r="F81" s="7"/>
      <c r="G81" s="7"/>
      <c r="H81" s="7"/>
      <c r="I81" s="7"/>
      <c r="J81" s="7"/>
      <c r="K81" s="7"/>
      <c r="L81" s="7"/>
    </row>
    <row r="82" spans="1:12" x14ac:dyDescent="0.25">
      <c r="A82" s="5"/>
      <c r="B82" s="5"/>
      <c r="C82" s="7"/>
      <c r="D82" s="7"/>
      <c r="E82" s="7"/>
      <c r="F82" s="7"/>
      <c r="G82" s="7"/>
      <c r="H82" s="7"/>
      <c r="I82" s="7"/>
      <c r="J82" s="7"/>
      <c r="K82" s="7"/>
      <c r="L82" s="7"/>
    </row>
    <row r="83" spans="1:12" x14ac:dyDescent="0.25">
      <c r="A83" s="5"/>
      <c r="B83" s="5"/>
      <c r="C83" s="7"/>
      <c r="D83" s="7"/>
      <c r="E83" s="7"/>
      <c r="F83" s="7"/>
      <c r="G83" s="7"/>
      <c r="H83" s="7"/>
      <c r="I83" s="7"/>
      <c r="J83" s="7"/>
      <c r="K83" s="7"/>
      <c r="L83" s="7"/>
    </row>
    <row r="84" spans="1:12" x14ac:dyDescent="0.25">
      <c r="A84" s="5"/>
      <c r="B84" s="5"/>
      <c r="C84" s="7"/>
      <c r="D84" s="7"/>
      <c r="E84" s="7"/>
      <c r="F84" s="7"/>
      <c r="G84" s="7"/>
      <c r="H84" s="7"/>
      <c r="I84" s="7"/>
      <c r="J84" s="7"/>
      <c r="K84" s="7"/>
      <c r="L84" s="7"/>
    </row>
    <row r="85" spans="1:12" x14ac:dyDescent="0.25">
      <c r="A85" s="5"/>
      <c r="B85" s="5"/>
      <c r="C85" s="7"/>
      <c r="D85" s="7"/>
      <c r="E85" s="7"/>
      <c r="F85" s="7"/>
      <c r="G85" s="7"/>
      <c r="H85" s="7"/>
      <c r="I85" s="7"/>
      <c r="J85" s="7"/>
      <c r="K85" s="7"/>
      <c r="L85" s="7"/>
    </row>
    <row r="86" spans="1:12" x14ac:dyDescent="0.25">
      <c r="A86" s="5"/>
      <c r="B86" s="5"/>
      <c r="C86" s="7"/>
      <c r="D86" s="7"/>
      <c r="E86" s="7"/>
      <c r="F86" s="7"/>
      <c r="G86" s="7"/>
      <c r="H86" s="7"/>
      <c r="I86" s="7"/>
      <c r="J86" s="7"/>
      <c r="K86" s="7"/>
      <c r="L86" s="7"/>
    </row>
    <row r="87" spans="1:12" x14ac:dyDescent="0.25">
      <c r="A87" s="5"/>
      <c r="B87" s="5"/>
      <c r="C87" s="7"/>
      <c r="D87" s="7"/>
      <c r="E87" s="7"/>
      <c r="F87" s="7"/>
      <c r="G87" s="7"/>
      <c r="H87" s="7"/>
      <c r="I87" s="7"/>
      <c r="J87" s="7"/>
      <c r="K87" s="7"/>
      <c r="L87" s="7"/>
    </row>
    <row r="88" spans="1:12" x14ac:dyDescent="0.25">
      <c r="A88" s="5"/>
      <c r="B88" s="5"/>
      <c r="C88" s="7"/>
      <c r="D88" s="7"/>
      <c r="E88" s="7"/>
      <c r="F88" s="7"/>
      <c r="G88" s="7"/>
      <c r="H88" s="7"/>
      <c r="I88" s="7"/>
      <c r="J88" s="7"/>
      <c r="K88" s="7"/>
      <c r="L88" s="7"/>
    </row>
    <row r="89" spans="1:12" x14ac:dyDescent="0.25">
      <c r="A89" s="5"/>
      <c r="B89" s="5"/>
      <c r="C89" s="7"/>
      <c r="D89" s="7"/>
      <c r="E89" s="7"/>
      <c r="F89" s="7"/>
      <c r="G89" s="7"/>
      <c r="H89" s="7"/>
      <c r="I89" s="7"/>
      <c r="J89" s="7"/>
      <c r="K89" s="7"/>
      <c r="L89" s="7"/>
    </row>
    <row r="90" spans="1:12" x14ac:dyDescent="0.25">
      <c r="A90" s="5"/>
      <c r="B90" s="5"/>
      <c r="C90" s="7"/>
      <c r="D90" s="7"/>
      <c r="E90" s="7"/>
      <c r="G90" s="7"/>
      <c r="H90" s="7"/>
      <c r="I90" s="7"/>
      <c r="J90" s="7"/>
      <c r="K90" s="7"/>
      <c r="L90" s="7"/>
    </row>
    <row r="91" spans="1:12" x14ac:dyDescent="0.25">
      <c r="A91" s="5"/>
      <c r="B91" s="5"/>
      <c r="C91" s="7"/>
      <c r="D91" s="7"/>
      <c r="E91" s="7"/>
      <c r="G91" s="7"/>
      <c r="H91" s="7"/>
      <c r="I91" s="7"/>
      <c r="J91" s="7"/>
      <c r="K91" s="7"/>
      <c r="L91" s="7"/>
    </row>
  </sheetData>
  <mergeCells count="4">
    <mergeCell ref="A1:L1"/>
    <mergeCell ref="A2:L2"/>
    <mergeCell ref="A3:L3"/>
    <mergeCell ref="A8:L8"/>
  </mergeCells>
  <pageMargins left="0.75" right="0.75" top="0.75" bottom="0.75" header="0.03" footer="0.03"/>
  <pageSetup scale="6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S63"/>
  <sheetViews>
    <sheetView zoomScaleNormal="100" workbookViewId="0">
      <selection activeCell="C29" sqref="C29"/>
    </sheetView>
  </sheetViews>
  <sheetFormatPr defaultRowHeight="13.2" x14ac:dyDescent="0.25"/>
  <cols>
    <col min="1" max="1" width="15.33203125" customWidth="1"/>
    <col min="2" max="2" width="43.6640625" customWidth="1"/>
    <col min="3" max="3" width="21" customWidth="1"/>
    <col min="4" max="4" width="10.44140625" customWidth="1"/>
    <col min="5" max="5" width="11.6640625" customWidth="1"/>
    <col min="6" max="11" width="14.44140625" customWidth="1"/>
    <col min="12" max="12" width="53.77734375" customWidth="1"/>
  </cols>
  <sheetData>
    <row r="1" spans="1:19" ht="13.8" x14ac:dyDescent="0.25">
      <c r="A1" s="49" t="s">
        <v>0</v>
      </c>
      <c r="B1" s="49"/>
      <c r="C1" s="49"/>
      <c r="D1" s="49"/>
      <c r="E1" s="49"/>
      <c r="F1" s="49"/>
      <c r="G1" s="49"/>
      <c r="H1" s="49"/>
      <c r="I1" s="49"/>
      <c r="J1" s="49"/>
      <c r="K1" s="49"/>
      <c r="L1" s="49"/>
    </row>
    <row r="2" spans="1:19" x14ac:dyDescent="0.25">
      <c r="A2" s="50" t="s">
        <v>1295</v>
      </c>
      <c r="B2" s="50"/>
      <c r="C2" s="50"/>
      <c r="D2" s="50"/>
      <c r="E2" s="50"/>
      <c r="F2" s="50"/>
      <c r="G2" s="50"/>
      <c r="H2" s="50"/>
      <c r="I2" s="50"/>
      <c r="J2" s="50"/>
      <c r="K2" s="50"/>
      <c r="L2" s="50"/>
    </row>
    <row r="3" spans="1:19" x14ac:dyDescent="0.25">
      <c r="A3" s="50" t="s">
        <v>2</v>
      </c>
      <c r="B3" s="50"/>
      <c r="C3" s="50"/>
      <c r="D3" s="50"/>
      <c r="E3" s="50"/>
      <c r="F3" s="50"/>
      <c r="G3" s="50"/>
      <c r="H3" s="50"/>
      <c r="I3" s="50"/>
      <c r="J3" s="50"/>
      <c r="K3" s="50"/>
      <c r="L3" s="50"/>
    </row>
    <row r="4" spans="1:19" x14ac:dyDescent="0.25">
      <c r="C4" s="1" t="s">
        <v>3</v>
      </c>
      <c r="D4" s="1" t="s">
        <v>4</v>
      </c>
      <c r="E4" s="1" t="s">
        <v>5</v>
      </c>
      <c r="F4" s="1" t="s">
        <v>6</v>
      </c>
      <c r="G4" s="1" t="s">
        <v>7</v>
      </c>
      <c r="H4" s="1" t="s">
        <v>7</v>
      </c>
      <c r="I4" s="3" t="s">
        <v>7</v>
      </c>
      <c r="J4" s="3" t="s">
        <v>7</v>
      </c>
      <c r="K4" s="3" t="s">
        <v>7</v>
      </c>
    </row>
    <row r="5" spans="1:19" x14ac:dyDescent="0.25">
      <c r="C5" s="2" t="s">
        <v>8</v>
      </c>
      <c r="D5" s="1" t="s">
        <v>9</v>
      </c>
      <c r="E5" s="1" t="s">
        <v>7</v>
      </c>
      <c r="F5" s="1" t="s">
        <v>10</v>
      </c>
      <c r="G5" s="1" t="s">
        <v>11</v>
      </c>
      <c r="H5" s="1" t="s">
        <v>12</v>
      </c>
      <c r="I5" s="3" t="s">
        <v>13</v>
      </c>
      <c r="J5" s="3" t="s">
        <v>14</v>
      </c>
      <c r="K5" s="3" t="s">
        <v>15</v>
      </c>
    </row>
    <row r="6" spans="1:19" x14ac:dyDescent="0.25">
      <c r="C6" s="2" t="s">
        <v>16</v>
      </c>
      <c r="D6" s="3" t="s">
        <v>17</v>
      </c>
      <c r="E6" s="3" t="s">
        <v>18</v>
      </c>
      <c r="F6" s="3" t="s">
        <v>16</v>
      </c>
      <c r="G6" s="3" t="s">
        <v>19</v>
      </c>
      <c r="H6" s="3" t="s">
        <v>19</v>
      </c>
      <c r="I6" s="3" t="s">
        <v>19</v>
      </c>
      <c r="J6" s="3" t="s">
        <v>19</v>
      </c>
      <c r="K6" s="3" t="s">
        <v>19</v>
      </c>
      <c r="L6" s="3" t="s">
        <v>20</v>
      </c>
    </row>
    <row r="7" spans="1:19" x14ac:dyDescent="0.25">
      <c r="A7" s="8"/>
      <c r="B7" s="8"/>
      <c r="C7" s="9"/>
      <c r="D7" s="9"/>
      <c r="E7" s="9"/>
      <c r="F7" s="9"/>
      <c r="G7" s="9"/>
      <c r="H7" s="9"/>
      <c r="I7" s="9"/>
      <c r="J7" s="9"/>
      <c r="K7" s="9"/>
      <c r="L7" s="9"/>
    </row>
    <row r="8" spans="1:19" x14ac:dyDescent="0.25">
      <c r="A8" s="51" t="s">
        <v>21</v>
      </c>
      <c r="B8" s="52"/>
      <c r="C8" s="52"/>
      <c r="D8" s="52"/>
      <c r="E8" s="52"/>
      <c r="F8" s="52"/>
      <c r="G8" s="52"/>
      <c r="H8" s="52"/>
      <c r="I8" s="52"/>
      <c r="J8" s="52"/>
      <c r="K8" s="52"/>
      <c r="L8" s="52"/>
    </row>
    <row r="9" spans="1:19" ht="22.2" x14ac:dyDescent="0.25">
      <c r="A9" s="4" t="s">
        <v>1296</v>
      </c>
      <c r="B9" s="5" t="s">
        <v>1297</v>
      </c>
      <c r="C9" s="32">
        <v>-5000</v>
      </c>
      <c r="D9" s="10">
        <v>-15052.51</v>
      </c>
      <c r="E9" s="10">
        <v>-22578.764999999999</v>
      </c>
      <c r="F9" s="10">
        <v>-23000</v>
      </c>
      <c r="G9" s="10">
        <v>-24402.75</v>
      </c>
      <c r="H9" s="10">
        <v>-16387.2</v>
      </c>
      <c r="I9" s="10">
        <v>-38091.1</v>
      </c>
      <c r="J9" s="10">
        <v>-44910.9</v>
      </c>
      <c r="K9" s="10">
        <v>-111203.67</v>
      </c>
      <c r="L9" s="34" t="s">
        <v>1298</v>
      </c>
      <c r="M9" s="28"/>
      <c r="N9" s="28"/>
      <c r="O9" s="28"/>
      <c r="P9" s="28"/>
      <c r="Q9" s="28"/>
      <c r="R9" s="28"/>
      <c r="S9" s="28"/>
    </row>
    <row r="10" spans="1:19" x14ac:dyDescent="0.25">
      <c r="A10" s="4" t="s">
        <v>1299</v>
      </c>
      <c r="B10" s="5" t="s">
        <v>1300</v>
      </c>
      <c r="C10" s="32">
        <v>-20000</v>
      </c>
      <c r="D10" s="10">
        <v>-8315</v>
      </c>
      <c r="E10" s="10">
        <v>-12472.5</v>
      </c>
      <c r="F10" s="10"/>
      <c r="G10" s="7"/>
      <c r="H10" s="7"/>
      <c r="I10" s="7"/>
      <c r="J10" s="7"/>
      <c r="K10" s="10">
        <v>-3413.47</v>
      </c>
      <c r="L10" s="34" t="s">
        <v>1301</v>
      </c>
      <c r="M10" s="28"/>
      <c r="N10" s="28"/>
      <c r="O10" s="28"/>
      <c r="P10" s="28"/>
      <c r="Q10" s="28"/>
      <c r="R10" s="28"/>
      <c r="S10" s="28"/>
    </row>
    <row r="11" spans="1:19" x14ac:dyDescent="0.25">
      <c r="A11" s="4" t="s">
        <v>1302</v>
      </c>
      <c r="B11" s="5" t="s">
        <v>1303</v>
      </c>
      <c r="C11" s="32">
        <v>-2000</v>
      </c>
      <c r="D11" s="10">
        <v>-600</v>
      </c>
      <c r="E11" s="10">
        <v>-900</v>
      </c>
      <c r="F11" s="10"/>
      <c r="G11" s="7"/>
      <c r="H11" s="7"/>
      <c r="I11" s="7"/>
      <c r="J11" s="7"/>
      <c r="K11" s="7"/>
      <c r="L11" s="34" t="s">
        <v>1301</v>
      </c>
      <c r="M11" s="28"/>
      <c r="N11" s="28"/>
      <c r="O11" s="28"/>
      <c r="P11" s="28"/>
      <c r="Q11" s="28"/>
      <c r="R11" s="28"/>
      <c r="S11" s="28"/>
    </row>
    <row r="12" spans="1:19" x14ac:dyDescent="0.25">
      <c r="A12" s="4" t="s">
        <v>1304</v>
      </c>
      <c r="B12" s="5" t="s">
        <v>1305</v>
      </c>
      <c r="C12" s="32">
        <v>-5000</v>
      </c>
      <c r="D12" s="7"/>
      <c r="E12" s="10"/>
      <c r="F12" s="10">
        <v>-15000</v>
      </c>
      <c r="G12" s="7"/>
      <c r="H12" s="7"/>
      <c r="I12" s="10">
        <v>-25112</v>
      </c>
      <c r="J12" s="10">
        <v>-43605</v>
      </c>
      <c r="K12" s="10">
        <v>-54181</v>
      </c>
      <c r="L12" s="34" t="s">
        <v>1301</v>
      </c>
      <c r="M12" s="28"/>
      <c r="N12" s="28"/>
      <c r="O12" s="28"/>
      <c r="P12" s="28"/>
      <c r="Q12" s="28"/>
      <c r="R12" s="28"/>
      <c r="S12" s="28"/>
    </row>
    <row r="13" spans="1:19" x14ac:dyDescent="0.25">
      <c r="A13" s="4" t="s">
        <v>1306</v>
      </c>
      <c r="B13" s="5" t="s">
        <v>1307</v>
      </c>
      <c r="C13" s="33">
        <v>400</v>
      </c>
      <c r="D13" s="10">
        <v>86.39</v>
      </c>
      <c r="E13" s="10">
        <v>129.58500000000001</v>
      </c>
      <c r="F13" s="10">
        <v>200</v>
      </c>
      <c r="G13" s="10">
        <v>43.97</v>
      </c>
      <c r="H13" s="10">
        <v>5.69</v>
      </c>
      <c r="I13" s="10">
        <v>357.72</v>
      </c>
      <c r="J13" s="10">
        <v>499.98</v>
      </c>
      <c r="K13" s="10">
        <v>684.88</v>
      </c>
      <c r="L13" s="34" t="s">
        <v>1308</v>
      </c>
      <c r="M13" s="28"/>
      <c r="N13" s="28"/>
      <c r="O13" s="28"/>
      <c r="P13" s="28"/>
      <c r="Q13" s="28"/>
      <c r="R13" s="28"/>
      <c r="S13" s="28"/>
    </row>
    <row r="14" spans="1:19" x14ac:dyDescent="0.25">
      <c r="A14" s="4" t="s">
        <v>1309</v>
      </c>
      <c r="B14" s="5" t="s">
        <v>1310</v>
      </c>
      <c r="C14" s="33">
        <v>1700</v>
      </c>
      <c r="D14" s="10">
        <v>1061.3</v>
      </c>
      <c r="E14" s="10">
        <v>1591.95</v>
      </c>
      <c r="F14" s="10">
        <v>1500</v>
      </c>
      <c r="G14" s="10">
        <v>1962.6</v>
      </c>
      <c r="H14" s="10">
        <v>2546.6999999999998</v>
      </c>
      <c r="I14" s="10">
        <v>2110.8000000000002</v>
      </c>
      <c r="J14" s="10">
        <v>2110.8000000000002</v>
      </c>
      <c r="K14" s="10">
        <v>2110.8000000000002</v>
      </c>
      <c r="L14" s="34" t="s">
        <v>1311</v>
      </c>
      <c r="M14" s="28"/>
      <c r="N14" s="28"/>
      <c r="O14" s="28"/>
      <c r="P14" s="28"/>
      <c r="Q14" s="28"/>
      <c r="R14" s="28"/>
      <c r="S14" s="28"/>
    </row>
    <row r="15" spans="1:19" ht="22.2" x14ac:dyDescent="0.25">
      <c r="A15" s="4" t="s">
        <v>1312</v>
      </c>
      <c r="B15" s="5" t="s">
        <v>1313</v>
      </c>
      <c r="C15" s="33">
        <v>8500</v>
      </c>
      <c r="D15" s="10">
        <v>12487</v>
      </c>
      <c r="E15" s="10">
        <v>18730.5</v>
      </c>
      <c r="F15" s="10">
        <v>25000</v>
      </c>
      <c r="G15" s="10">
        <v>6726</v>
      </c>
      <c r="H15" s="10">
        <v>48880</v>
      </c>
      <c r="I15" s="10">
        <v>78587.02</v>
      </c>
      <c r="J15" s="10">
        <v>95051.67</v>
      </c>
      <c r="K15" s="10">
        <v>88777.53</v>
      </c>
      <c r="L15" s="34" t="s">
        <v>1314</v>
      </c>
      <c r="M15" s="28"/>
      <c r="N15" s="28"/>
      <c r="O15" s="28"/>
      <c r="P15" s="28"/>
      <c r="Q15" s="28"/>
      <c r="R15" s="28"/>
      <c r="S15" s="28"/>
    </row>
    <row r="16" spans="1:19" x14ac:dyDescent="0.25">
      <c r="A16" s="4" t="s">
        <v>1315</v>
      </c>
      <c r="B16" s="5" t="s">
        <v>1316</v>
      </c>
      <c r="C16" s="33">
        <v>0</v>
      </c>
      <c r="D16" s="7"/>
      <c r="E16" s="10"/>
      <c r="F16" s="10"/>
      <c r="G16" s="10">
        <v>-21.46</v>
      </c>
      <c r="H16" s="7"/>
      <c r="I16" s="10"/>
      <c r="J16" s="10">
        <v>666.09</v>
      </c>
      <c r="K16" s="10">
        <v>432.76</v>
      </c>
      <c r="L16" s="34" t="s">
        <v>1317</v>
      </c>
      <c r="M16" s="28"/>
      <c r="N16" s="28"/>
      <c r="O16" s="28"/>
      <c r="P16" s="28"/>
      <c r="Q16" s="28"/>
      <c r="R16" s="28"/>
      <c r="S16" s="28"/>
    </row>
    <row r="17" spans="1:19" x14ac:dyDescent="0.25">
      <c r="A17" s="4" t="s">
        <v>1318</v>
      </c>
      <c r="B17" s="5" t="s">
        <v>1319</v>
      </c>
      <c r="C17" s="33">
        <v>0</v>
      </c>
      <c r="D17" s="10">
        <v>1888</v>
      </c>
      <c r="E17" s="10">
        <v>2832</v>
      </c>
      <c r="F17" s="10">
        <v>13000</v>
      </c>
      <c r="G17" s="7"/>
      <c r="H17" s="7"/>
      <c r="I17" s="10">
        <v>28000</v>
      </c>
      <c r="J17" s="10">
        <v>26400</v>
      </c>
      <c r="K17" s="10">
        <v>25110</v>
      </c>
      <c r="L17" s="34" t="s">
        <v>1317</v>
      </c>
      <c r="M17" s="28"/>
      <c r="N17" s="28"/>
      <c r="O17" s="28"/>
      <c r="P17" s="28"/>
      <c r="Q17" s="28"/>
      <c r="R17" s="28"/>
      <c r="S17" s="28"/>
    </row>
    <row r="18" spans="1:19" x14ac:dyDescent="0.25">
      <c r="A18" s="4" t="s">
        <v>1320</v>
      </c>
      <c r="B18" s="5" t="s">
        <v>1321</v>
      </c>
      <c r="C18" s="33">
        <v>0</v>
      </c>
      <c r="D18" s="7"/>
      <c r="E18" s="10"/>
      <c r="F18" s="10">
        <v>1200</v>
      </c>
      <c r="G18" s="7"/>
      <c r="H18" s="7"/>
      <c r="I18" s="7"/>
      <c r="J18" s="7"/>
      <c r="K18" s="10">
        <v>1198.9000000000001</v>
      </c>
      <c r="L18" s="34" t="s">
        <v>1317</v>
      </c>
      <c r="M18" s="28"/>
      <c r="N18" s="28"/>
      <c r="O18" s="28"/>
      <c r="P18" s="28"/>
      <c r="Q18" s="28"/>
      <c r="R18" s="28"/>
      <c r="S18" s="28"/>
    </row>
    <row r="19" spans="1:19" x14ac:dyDescent="0.25">
      <c r="A19" s="4" t="s">
        <v>1322</v>
      </c>
      <c r="B19" s="5" t="s">
        <v>1323</v>
      </c>
      <c r="C19" s="33">
        <v>6000</v>
      </c>
      <c r="D19" s="10">
        <v>3708.35</v>
      </c>
      <c r="E19" s="10">
        <v>5562.5249999999996</v>
      </c>
      <c r="F19" s="10">
        <v>5000</v>
      </c>
      <c r="G19" s="10">
        <v>651.96</v>
      </c>
      <c r="H19" s="10">
        <v>4010.5</v>
      </c>
      <c r="I19" s="10">
        <v>2969.64</v>
      </c>
      <c r="J19" s="10">
        <v>10794.72</v>
      </c>
      <c r="K19" s="10">
        <v>17570.04</v>
      </c>
      <c r="L19" s="34" t="s">
        <v>1324</v>
      </c>
      <c r="M19" s="28"/>
      <c r="N19" s="28"/>
      <c r="O19" s="28"/>
      <c r="P19" s="28"/>
      <c r="Q19" s="28"/>
      <c r="R19" s="28"/>
      <c r="S19" s="28"/>
    </row>
    <row r="20" spans="1:19" x14ac:dyDescent="0.25">
      <c r="A20" s="4" t="s">
        <v>1325</v>
      </c>
      <c r="B20" s="5" t="s">
        <v>1326</v>
      </c>
      <c r="C20" s="33">
        <v>300</v>
      </c>
      <c r="D20" s="10">
        <v>240</v>
      </c>
      <c r="E20" s="10">
        <v>360</v>
      </c>
      <c r="F20" s="10">
        <v>200</v>
      </c>
      <c r="G20" s="10">
        <v>357.01</v>
      </c>
      <c r="H20" s="7"/>
      <c r="I20" s="7"/>
      <c r="J20" s="7"/>
      <c r="K20" s="7"/>
      <c r="L20" s="34" t="s">
        <v>1327</v>
      </c>
      <c r="M20" s="28"/>
      <c r="N20" s="28"/>
      <c r="O20" s="28"/>
      <c r="P20" s="28"/>
      <c r="Q20" s="28"/>
      <c r="R20" s="28"/>
      <c r="S20" s="28"/>
    </row>
    <row r="21" spans="1:19" x14ac:dyDescent="0.25">
      <c r="A21" s="4" t="s">
        <v>1328</v>
      </c>
      <c r="B21" s="5" t="s">
        <v>1329</v>
      </c>
      <c r="C21" s="33">
        <v>400</v>
      </c>
      <c r="D21" s="7"/>
      <c r="E21" s="10"/>
      <c r="F21" s="10">
        <v>400</v>
      </c>
      <c r="G21" s="10">
        <v>469.95</v>
      </c>
      <c r="H21" s="7"/>
      <c r="I21" s="10">
        <v>399</v>
      </c>
      <c r="J21" s="10">
        <v>30</v>
      </c>
      <c r="K21" s="7"/>
      <c r="L21" s="34" t="s">
        <v>1330</v>
      </c>
      <c r="M21" s="28"/>
      <c r="N21" s="28"/>
      <c r="O21" s="28"/>
      <c r="P21" s="28"/>
      <c r="Q21" s="28"/>
      <c r="R21" s="28"/>
      <c r="S21" s="28"/>
    </row>
    <row r="22" spans="1:19" ht="33" x14ac:dyDescent="0.25">
      <c r="A22" s="4" t="s">
        <v>1331</v>
      </c>
      <c r="B22" s="5" t="s">
        <v>1332</v>
      </c>
      <c r="C22" s="33">
        <v>1000</v>
      </c>
      <c r="D22" s="7"/>
      <c r="E22" s="10"/>
      <c r="F22" s="10">
        <v>500</v>
      </c>
      <c r="G22" s="10">
        <v>420</v>
      </c>
      <c r="H22" s="10">
        <v>300</v>
      </c>
      <c r="I22" s="10">
        <v>594.16</v>
      </c>
      <c r="J22" s="10">
        <v>200.68</v>
      </c>
      <c r="K22" s="10">
        <v>336.59</v>
      </c>
      <c r="L22" s="34" t="s">
        <v>1333</v>
      </c>
      <c r="M22" s="28"/>
      <c r="N22" s="28"/>
      <c r="O22" s="28"/>
      <c r="P22" s="28"/>
      <c r="Q22" s="28"/>
      <c r="R22" s="28"/>
      <c r="S22" s="28"/>
    </row>
    <row r="23" spans="1:19" x14ac:dyDescent="0.25">
      <c r="A23" s="4" t="s">
        <v>1334</v>
      </c>
      <c r="B23" s="5" t="s">
        <v>1335</v>
      </c>
      <c r="C23" s="33">
        <v>1000</v>
      </c>
      <c r="D23" s="10">
        <v>46.48</v>
      </c>
      <c r="E23" s="10">
        <v>69.72</v>
      </c>
      <c r="F23" s="10">
        <v>1000</v>
      </c>
      <c r="G23" s="10">
        <v>774.31</v>
      </c>
      <c r="H23" s="10">
        <v>422.77</v>
      </c>
      <c r="I23" s="10">
        <v>2034.38</v>
      </c>
      <c r="J23" s="10">
        <v>3229.8</v>
      </c>
      <c r="K23" s="10">
        <v>3648.72</v>
      </c>
      <c r="L23" s="25" t="s">
        <v>1336</v>
      </c>
      <c r="M23" s="28"/>
      <c r="N23" s="28"/>
      <c r="O23" s="28"/>
      <c r="P23" s="28"/>
      <c r="Q23" s="28"/>
      <c r="R23" s="28"/>
      <c r="S23" s="28"/>
    </row>
    <row r="24" spans="1:19" x14ac:dyDescent="0.25">
      <c r="A24" s="4" t="s">
        <v>1337</v>
      </c>
      <c r="B24" s="5" t="s">
        <v>1338</v>
      </c>
      <c r="C24" s="33">
        <v>500</v>
      </c>
      <c r="D24" s="10">
        <v>189.4</v>
      </c>
      <c r="E24" s="10">
        <v>284.10000000000002</v>
      </c>
      <c r="F24" s="10">
        <v>200</v>
      </c>
      <c r="G24" s="10">
        <v>-4.4400000000000004</v>
      </c>
      <c r="H24" s="10">
        <v>190.39</v>
      </c>
      <c r="I24" s="7"/>
      <c r="J24" s="7"/>
      <c r="K24" s="7"/>
      <c r="L24" s="25" t="s">
        <v>1339</v>
      </c>
      <c r="M24" s="28"/>
      <c r="N24" s="28"/>
      <c r="O24" s="28"/>
      <c r="P24" s="28"/>
    </row>
    <row r="25" spans="1:19" x14ac:dyDescent="0.25">
      <c r="A25" s="4" t="s">
        <v>1340</v>
      </c>
      <c r="B25" s="5" t="s">
        <v>1341</v>
      </c>
      <c r="C25" s="33">
        <v>5000</v>
      </c>
      <c r="D25" s="10">
        <v>290</v>
      </c>
      <c r="E25" s="10">
        <v>435</v>
      </c>
      <c r="F25" s="10">
        <v>5000</v>
      </c>
      <c r="G25" s="10">
        <v>3185</v>
      </c>
      <c r="H25" s="10">
        <v>-26.47</v>
      </c>
      <c r="I25" s="10">
        <v>20648.099999999999</v>
      </c>
      <c r="J25" s="10">
        <v>19049.63</v>
      </c>
      <c r="K25" s="10">
        <v>16626.8</v>
      </c>
      <c r="L25" s="25" t="s">
        <v>1342</v>
      </c>
      <c r="M25" s="28"/>
      <c r="N25" s="28"/>
      <c r="O25" s="28"/>
      <c r="P25" s="28"/>
      <c r="Q25" s="28"/>
      <c r="R25" s="28"/>
      <c r="S25" s="28"/>
    </row>
    <row r="26" spans="1:19" x14ac:dyDescent="0.25">
      <c r="A26" s="4" t="s">
        <v>1343</v>
      </c>
      <c r="B26" s="5" t="s">
        <v>1344</v>
      </c>
      <c r="C26" s="33">
        <v>2100</v>
      </c>
      <c r="D26" s="7"/>
      <c r="E26" s="10"/>
      <c r="F26" s="10">
        <v>2100</v>
      </c>
      <c r="G26" s="7"/>
      <c r="H26" s="10">
        <v>283.10000000000002</v>
      </c>
      <c r="I26" s="10">
        <v>2142.6</v>
      </c>
      <c r="J26" s="10">
        <v>3465</v>
      </c>
      <c r="K26" s="10">
        <v>2741</v>
      </c>
      <c r="L26" s="25" t="s">
        <v>1345</v>
      </c>
    </row>
    <row r="27" spans="1:19" x14ac:dyDescent="0.25">
      <c r="A27" s="4" t="s">
        <v>1346</v>
      </c>
      <c r="B27" s="5" t="s">
        <v>1347</v>
      </c>
      <c r="C27" s="33">
        <v>500</v>
      </c>
      <c r="D27" s="10">
        <v>235.86</v>
      </c>
      <c r="E27" s="10">
        <v>353.79</v>
      </c>
      <c r="F27" s="10">
        <v>500</v>
      </c>
      <c r="G27" s="10">
        <v>-116.93</v>
      </c>
      <c r="H27" s="10">
        <v>54.4</v>
      </c>
      <c r="I27" s="10">
        <v>3158.87</v>
      </c>
      <c r="J27" s="10">
        <v>217.6</v>
      </c>
      <c r="K27" s="10">
        <v>209.38</v>
      </c>
      <c r="L27" s="25" t="s">
        <v>1348</v>
      </c>
      <c r="M27" s="28"/>
      <c r="N27" s="28"/>
      <c r="O27" s="28"/>
      <c r="P27" s="28"/>
      <c r="Q27" s="28"/>
    </row>
    <row r="28" spans="1:19" x14ac:dyDescent="0.25">
      <c r="A28" s="4" t="s">
        <v>1349</v>
      </c>
      <c r="B28" s="5" t="s">
        <v>1350</v>
      </c>
      <c r="C28" s="33">
        <v>115000</v>
      </c>
      <c r="D28" s="10">
        <v>88685.34</v>
      </c>
      <c r="E28" s="10">
        <v>133028.01</v>
      </c>
      <c r="F28" s="10">
        <v>115000</v>
      </c>
      <c r="G28" s="10">
        <v>124184.06</v>
      </c>
      <c r="H28" s="10">
        <v>137371.17000000001</v>
      </c>
      <c r="I28" s="10">
        <v>131503.95000000001</v>
      </c>
      <c r="J28" s="10">
        <v>131040.04</v>
      </c>
      <c r="K28" s="10">
        <v>116440.17</v>
      </c>
      <c r="L28" s="25" t="s">
        <v>1351</v>
      </c>
      <c r="M28" s="28"/>
      <c r="N28" s="28"/>
    </row>
    <row r="29" spans="1:19" x14ac:dyDescent="0.25">
      <c r="A29" s="4" t="s">
        <v>1352</v>
      </c>
      <c r="B29" s="5" t="s">
        <v>1353</v>
      </c>
      <c r="C29" s="29" t="s">
        <v>1354</v>
      </c>
      <c r="D29" s="10">
        <v>8299.23</v>
      </c>
      <c r="E29" s="10">
        <v>12448.844999999999</v>
      </c>
      <c r="F29" s="10">
        <v>10000</v>
      </c>
      <c r="G29" s="10">
        <v>10095.129999999999</v>
      </c>
      <c r="H29" s="10">
        <v>10622.59</v>
      </c>
      <c r="I29" s="10">
        <v>10298.51</v>
      </c>
      <c r="J29" s="10">
        <v>9775.9699999999993</v>
      </c>
      <c r="K29" s="10">
        <v>8728.61</v>
      </c>
      <c r="L29" s="25" t="s">
        <v>1355</v>
      </c>
      <c r="M29" s="28"/>
      <c r="N29" s="28"/>
      <c r="O29" s="28"/>
      <c r="P29" s="28"/>
      <c r="Q29" s="28"/>
      <c r="R29" s="28"/>
      <c r="S29" s="28"/>
    </row>
    <row r="30" spans="1:19" x14ac:dyDescent="0.25">
      <c r="A30" s="4" t="s">
        <v>1356</v>
      </c>
      <c r="B30" s="5" t="s">
        <v>1357</v>
      </c>
      <c r="C30" s="25"/>
      <c r="D30" s="7"/>
      <c r="E30" s="10"/>
      <c r="F30" s="10"/>
      <c r="G30" s="7"/>
      <c r="H30" s="7"/>
      <c r="I30" s="10">
        <v>3788.25</v>
      </c>
      <c r="J30" s="10">
        <v>6881.59</v>
      </c>
      <c r="K30" s="10">
        <v>5899.78</v>
      </c>
      <c r="L30" s="25"/>
      <c r="M30" s="28"/>
      <c r="N30" s="28"/>
      <c r="O30" s="28"/>
      <c r="P30" s="28"/>
      <c r="Q30" s="28"/>
      <c r="R30" s="28"/>
      <c r="S30" s="28"/>
    </row>
    <row r="31" spans="1:19" x14ac:dyDescent="0.25">
      <c r="A31" s="4" t="s">
        <v>1358</v>
      </c>
      <c r="B31" s="5" t="s">
        <v>1359</v>
      </c>
      <c r="C31" s="25">
        <v>2500</v>
      </c>
      <c r="D31" s="10">
        <v>1534.24</v>
      </c>
      <c r="E31" s="10">
        <v>2301.36</v>
      </c>
      <c r="F31" s="10">
        <v>4700</v>
      </c>
      <c r="G31" s="10">
        <v>3983.67</v>
      </c>
      <c r="H31" s="10">
        <v>4748.07</v>
      </c>
      <c r="I31" s="10">
        <v>6105.69</v>
      </c>
      <c r="J31" s="10">
        <v>7854.69</v>
      </c>
      <c r="K31" s="10">
        <v>8735.85</v>
      </c>
      <c r="L31" s="25"/>
      <c r="M31" s="28"/>
      <c r="N31" s="28"/>
      <c r="O31" s="28"/>
      <c r="P31" s="28"/>
      <c r="Q31" s="28"/>
      <c r="R31" s="28"/>
      <c r="S31" s="28"/>
    </row>
    <row r="32" spans="1:19" x14ac:dyDescent="0.25">
      <c r="A32" s="4" t="s">
        <v>1360</v>
      </c>
      <c r="B32" s="5" t="s">
        <v>1361</v>
      </c>
      <c r="C32" s="25"/>
      <c r="D32" s="7"/>
      <c r="E32" s="10"/>
      <c r="F32" s="10"/>
      <c r="G32" s="7"/>
      <c r="H32" s="7"/>
      <c r="I32" s="10">
        <v>4501.51</v>
      </c>
      <c r="J32" s="10"/>
      <c r="K32" s="7"/>
      <c r="L32" s="25"/>
      <c r="M32" s="28"/>
      <c r="N32" s="28"/>
      <c r="O32" s="28"/>
      <c r="P32" s="28"/>
      <c r="Q32" s="28"/>
      <c r="R32" s="28"/>
      <c r="S32" s="28"/>
    </row>
    <row r="33" spans="1:19" x14ac:dyDescent="0.25">
      <c r="A33" s="4"/>
      <c r="B33" s="5"/>
      <c r="C33" s="27" t="s">
        <v>1362</v>
      </c>
      <c r="D33" s="11"/>
      <c r="E33" s="11"/>
      <c r="F33" s="15"/>
      <c r="G33" s="11"/>
      <c r="H33" s="11"/>
      <c r="I33" s="11"/>
      <c r="J33" s="11"/>
      <c r="K33" s="11"/>
      <c r="L33" s="27" t="s">
        <v>1362</v>
      </c>
      <c r="M33" s="28"/>
      <c r="N33" s="28"/>
      <c r="O33" s="28"/>
      <c r="P33" s="28"/>
      <c r="Q33" s="28"/>
      <c r="R33" s="28"/>
      <c r="S33" s="28"/>
    </row>
    <row r="34" spans="1:19" x14ac:dyDescent="0.25">
      <c r="A34" s="4"/>
      <c r="B34" s="5" t="s">
        <v>54</v>
      </c>
      <c r="C34" s="33">
        <f>SUM(C9:C32)</f>
        <v>112900</v>
      </c>
      <c r="D34" s="10">
        <v>94784.08</v>
      </c>
      <c r="E34" s="10">
        <v>142176.12</v>
      </c>
      <c r="F34" s="10">
        <f>SUM(F9:F32)</f>
        <v>147500</v>
      </c>
      <c r="G34" s="10">
        <v>128308.08</v>
      </c>
      <c r="H34" s="10">
        <v>192399.3</v>
      </c>
      <c r="I34" s="10">
        <v>233997.1</v>
      </c>
      <c r="J34" s="10">
        <v>228752.36</v>
      </c>
      <c r="K34" s="10">
        <v>131055.57</v>
      </c>
      <c r="L34" s="25"/>
      <c r="M34" s="28"/>
      <c r="N34" s="28"/>
      <c r="O34" s="28"/>
      <c r="P34" s="28"/>
      <c r="Q34" s="28"/>
      <c r="R34" s="28"/>
      <c r="S34" s="28"/>
    </row>
    <row r="35" spans="1:19" x14ac:dyDescent="0.25">
      <c r="A35" s="8"/>
      <c r="B35" s="8"/>
      <c r="C35" s="9"/>
      <c r="D35" s="9"/>
      <c r="E35" s="9"/>
      <c r="F35" s="9"/>
      <c r="G35" s="9"/>
      <c r="H35" s="9"/>
      <c r="I35" s="9"/>
      <c r="J35" s="9"/>
      <c r="K35" s="9"/>
      <c r="L35" s="28"/>
      <c r="M35" s="28"/>
      <c r="N35" s="28"/>
      <c r="O35" s="28"/>
      <c r="P35" s="28"/>
      <c r="Q35" s="28"/>
      <c r="R35" s="28"/>
      <c r="S35" s="28"/>
    </row>
    <row r="36" spans="1:19" x14ac:dyDescent="0.25">
      <c r="A36" s="5"/>
      <c r="B36" s="5"/>
      <c r="C36" s="7"/>
      <c r="D36" s="7"/>
      <c r="E36" s="7"/>
      <c r="F36" s="7"/>
      <c r="G36" s="7"/>
      <c r="H36" s="7"/>
      <c r="I36" s="7"/>
      <c r="J36" s="7"/>
      <c r="K36" s="7"/>
      <c r="L36" s="7"/>
    </row>
    <row r="37" spans="1:19" x14ac:dyDescent="0.25">
      <c r="A37" s="5"/>
      <c r="B37" s="5"/>
      <c r="C37" s="7"/>
      <c r="D37" s="7"/>
      <c r="E37" s="7"/>
      <c r="F37" s="7"/>
      <c r="G37" s="7"/>
      <c r="H37" s="7"/>
      <c r="I37" s="7"/>
      <c r="J37" s="7"/>
      <c r="K37" s="7"/>
      <c r="L37" s="7"/>
    </row>
    <row r="38" spans="1:19" x14ac:dyDescent="0.25">
      <c r="A38" s="5"/>
      <c r="B38" s="5"/>
      <c r="C38" s="7"/>
      <c r="D38" s="7"/>
      <c r="E38" s="7"/>
      <c r="F38" s="7"/>
      <c r="G38" s="7"/>
      <c r="H38" s="7"/>
      <c r="I38" s="7"/>
      <c r="J38" s="7"/>
      <c r="K38" s="7"/>
      <c r="L38" s="7"/>
    </row>
    <row r="39" spans="1:19" x14ac:dyDescent="0.25">
      <c r="A39" s="5"/>
      <c r="B39" s="5"/>
      <c r="C39" s="7"/>
      <c r="D39" s="7"/>
      <c r="E39" s="7"/>
      <c r="F39" s="7"/>
      <c r="G39" s="7"/>
      <c r="H39" s="7"/>
      <c r="I39" s="7"/>
      <c r="J39" s="7"/>
      <c r="K39" s="7"/>
      <c r="L39" s="7"/>
    </row>
    <row r="40" spans="1:19" x14ac:dyDescent="0.25">
      <c r="A40" s="5"/>
      <c r="B40" s="5"/>
      <c r="C40" s="7"/>
      <c r="D40" s="7"/>
      <c r="E40" s="7"/>
      <c r="F40" s="7"/>
      <c r="G40" s="7"/>
      <c r="H40" s="7"/>
      <c r="I40" s="7"/>
      <c r="J40" s="7"/>
      <c r="K40" s="7"/>
      <c r="L40" s="7"/>
    </row>
    <row r="41" spans="1:19" x14ac:dyDescent="0.25">
      <c r="A41" s="5"/>
      <c r="B41" s="5"/>
      <c r="C41" s="7"/>
      <c r="D41" s="7"/>
      <c r="E41" s="7"/>
      <c r="F41" s="7"/>
      <c r="G41" s="7"/>
      <c r="H41" s="7"/>
      <c r="I41" s="7"/>
      <c r="J41" s="7"/>
      <c r="K41" s="7"/>
      <c r="L41" s="7"/>
    </row>
    <row r="42" spans="1:19" x14ac:dyDescent="0.25">
      <c r="A42" s="5"/>
      <c r="B42" s="5"/>
      <c r="C42" s="7"/>
      <c r="D42" s="7"/>
      <c r="E42" s="7"/>
      <c r="F42" s="7"/>
      <c r="G42" s="7"/>
      <c r="H42" s="7"/>
      <c r="I42" s="7"/>
      <c r="J42" s="7"/>
      <c r="K42" s="7"/>
      <c r="L42" s="7"/>
    </row>
    <row r="43" spans="1:19" x14ac:dyDescent="0.25">
      <c r="A43" s="5"/>
      <c r="B43" s="5"/>
      <c r="C43" s="7"/>
      <c r="D43" s="7"/>
      <c r="E43" s="7"/>
      <c r="F43" s="7"/>
      <c r="G43" s="7"/>
      <c r="H43" s="7"/>
      <c r="I43" s="7"/>
      <c r="J43" s="7"/>
      <c r="K43" s="7"/>
      <c r="L43" s="7"/>
    </row>
    <row r="44" spans="1:19" x14ac:dyDescent="0.25">
      <c r="A44" s="5"/>
      <c r="B44" s="5"/>
      <c r="C44" s="7"/>
      <c r="D44" s="7"/>
      <c r="E44" s="7"/>
      <c r="F44" s="7"/>
      <c r="G44" s="7"/>
      <c r="H44" s="7"/>
      <c r="I44" s="7"/>
      <c r="J44" s="7"/>
      <c r="K44" s="7"/>
      <c r="L44" s="7"/>
    </row>
    <row r="45" spans="1:19" x14ac:dyDescent="0.25">
      <c r="A45" s="5"/>
      <c r="B45" s="5"/>
      <c r="C45" s="7"/>
      <c r="D45" s="7"/>
      <c r="E45" s="7"/>
      <c r="F45" s="7"/>
      <c r="G45" s="7"/>
      <c r="H45" s="7"/>
      <c r="I45" s="7"/>
      <c r="J45" s="7"/>
      <c r="K45" s="7"/>
      <c r="L45" s="7"/>
    </row>
    <row r="46" spans="1:19" x14ac:dyDescent="0.25">
      <c r="A46" s="5"/>
      <c r="B46" s="5"/>
      <c r="C46" s="7"/>
      <c r="D46" s="7"/>
      <c r="E46" s="7"/>
      <c r="F46" s="7"/>
      <c r="G46" s="7"/>
      <c r="H46" s="7"/>
      <c r="I46" s="7"/>
      <c r="J46" s="7"/>
      <c r="K46" s="7"/>
      <c r="L46" s="7"/>
    </row>
    <row r="47" spans="1:19" x14ac:dyDescent="0.25">
      <c r="A47" s="5"/>
      <c r="B47" s="5"/>
      <c r="C47" s="7"/>
      <c r="D47" s="7"/>
      <c r="E47" s="7"/>
      <c r="F47" s="7"/>
      <c r="G47" s="7"/>
      <c r="H47" s="7"/>
      <c r="I47" s="7"/>
      <c r="J47" s="7"/>
      <c r="K47" s="7"/>
      <c r="L47" s="7"/>
    </row>
    <row r="48" spans="1:19"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sheetData>
  <mergeCells count="4">
    <mergeCell ref="A1:L1"/>
    <mergeCell ref="A2:L2"/>
    <mergeCell ref="A3:L3"/>
    <mergeCell ref="A8:L8"/>
  </mergeCells>
  <pageMargins left="0.75" right="0.75" top="0.75" bottom="0.75" header="0.03" footer="0.03"/>
  <pageSetup scale="42"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L64"/>
  <sheetViews>
    <sheetView topLeftCell="C1" zoomScaleNormal="100" workbookViewId="0">
      <selection activeCell="C10" sqref="C10"/>
    </sheetView>
  </sheetViews>
  <sheetFormatPr defaultRowHeight="13.2" x14ac:dyDescent="0.25"/>
  <cols>
    <col min="1" max="1" width="13.109375" customWidth="1"/>
    <col min="2" max="2" width="33.33203125" customWidth="1"/>
    <col min="3" max="3" width="12.6640625" customWidth="1"/>
    <col min="4" max="4" width="12.33203125" customWidth="1"/>
    <col min="5" max="5" width="11.441406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1363</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1364</v>
      </c>
      <c r="B9" s="5" t="s">
        <v>1365</v>
      </c>
      <c r="C9" s="26">
        <v>-1500</v>
      </c>
      <c r="D9" s="7"/>
      <c r="E9" s="10"/>
      <c r="F9" s="10">
        <v>-1500</v>
      </c>
      <c r="G9" s="10">
        <v>-600</v>
      </c>
      <c r="H9" s="7"/>
      <c r="I9" s="10">
        <v>-1500</v>
      </c>
      <c r="J9" s="10">
        <v>-1900</v>
      </c>
      <c r="K9" s="7"/>
      <c r="L9" s="7"/>
    </row>
    <row r="10" spans="1:12" x14ac:dyDescent="0.25">
      <c r="A10" s="4" t="s">
        <v>1366</v>
      </c>
      <c r="B10" s="5" t="s">
        <v>1367</v>
      </c>
      <c r="C10" s="26">
        <v>-310000</v>
      </c>
      <c r="D10" s="10">
        <v>-364496.63</v>
      </c>
      <c r="E10" s="10">
        <v>-546744.94499999995</v>
      </c>
      <c r="F10" s="10">
        <v>-250000</v>
      </c>
      <c r="G10" s="10">
        <v>-282802.07</v>
      </c>
      <c r="H10" s="10">
        <v>-217934.51</v>
      </c>
      <c r="I10" s="10">
        <v>-318347.58</v>
      </c>
      <c r="J10" s="10">
        <v>-299427.92</v>
      </c>
      <c r="K10" s="10">
        <v>-283864.17</v>
      </c>
      <c r="L10" s="7"/>
    </row>
    <row r="11" spans="1:12" x14ac:dyDescent="0.25">
      <c r="A11" s="4" t="s">
        <v>1368</v>
      </c>
      <c r="B11" s="5" t="s">
        <v>1369</v>
      </c>
      <c r="C11" s="25"/>
      <c r="D11" s="7"/>
      <c r="E11" s="10"/>
      <c r="F11" s="10">
        <v>-5000</v>
      </c>
      <c r="G11" s="7"/>
      <c r="H11" s="7"/>
      <c r="I11" s="10">
        <v>-4272</v>
      </c>
      <c r="J11" s="10">
        <v>-5411</v>
      </c>
      <c r="K11" s="10">
        <v>-4323</v>
      </c>
      <c r="L11" s="7"/>
    </row>
    <row r="12" spans="1:12" x14ac:dyDescent="0.25">
      <c r="A12" s="4" t="s">
        <v>1370</v>
      </c>
      <c r="B12" s="5" t="s">
        <v>1371</v>
      </c>
      <c r="C12" s="26">
        <v>-20000</v>
      </c>
      <c r="D12" s="7"/>
      <c r="E12" s="10"/>
      <c r="F12" s="10">
        <v>-20000</v>
      </c>
      <c r="G12" s="10">
        <v>-94895.34</v>
      </c>
      <c r="H12" s="10">
        <v>29315.53</v>
      </c>
      <c r="I12" s="10">
        <v>-43742.63</v>
      </c>
      <c r="J12" s="10">
        <v>26275.19</v>
      </c>
      <c r="K12" s="10">
        <v>-69758.89</v>
      </c>
      <c r="L12" s="7"/>
    </row>
    <row r="13" spans="1:12" x14ac:dyDescent="0.25">
      <c r="A13" s="4" t="s">
        <v>1372</v>
      </c>
      <c r="B13" s="5" t="s">
        <v>1373</v>
      </c>
      <c r="C13" s="26">
        <v>-1500</v>
      </c>
      <c r="D13" s="10">
        <v>-254</v>
      </c>
      <c r="E13" s="10">
        <v>-381</v>
      </c>
      <c r="F13" s="10">
        <v>-2000</v>
      </c>
      <c r="G13" s="10">
        <v>-2100</v>
      </c>
      <c r="H13" s="7"/>
      <c r="I13" s="10">
        <v>-105.61</v>
      </c>
      <c r="J13" s="10">
        <v>-118</v>
      </c>
      <c r="K13" s="7"/>
      <c r="L13" s="7"/>
    </row>
    <row r="14" spans="1:12" x14ac:dyDescent="0.25">
      <c r="A14" s="4" t="s">
        <v>1374</v>
      </c>
      <c r="B14" s="5" t="s">
        <v>1375</v>
      </c>
      <c r="C14" s="26">
        <v>-18000</v>
      </c>
      <c r="D14" s="10">
        <v>543</v>
      </c>
      <c r="E14" s="10">
        <v>814.5</v>
      </c>
      <c r="F14" s="10">
        <v>-18000</v>
      </c>
      <c r="G14" s="10">
        <v>-19420.73</v>
      </c>
      <c r="H14" s="10">
        <v>-19985.04</v>
      </c>
      <c r="I14" s="10">
        <v>-24419.34</v>
      </c>
      <c r="J14" s="10">
        <v>-21591.33</v>
      </c>
      <c r="K14" s="10">
        <v>-18724.240000000002</v>
      </c>
      <c r="L14" s="7"/>
    </row>
    <row r="15" spans="1:12" x14ac:dyDescent="0.25">
      <c r="A15" s="4" t="s">
        <v>1376</v>
      </c>
      <c r="B15" s="5" t="s">
        <v>1377</v>
      </c>
      <c r="C15" s="25">
        <v>1500</v>
      </c>
      <c r="D15" s="10">
        <v>452</v>
      </c>
      <c r="E15" s="10">
        <v>678</v>
      </c>
      <c r="F15" s="10">
        <v>1500</v>
      </c>
      <c r="G15" s="7"/>
      <c r="H15" s="10">
        <v>933.04</v>
      </c>
      <c r="I15" s="10">
        <v>841.7</v>
      </c>
      <c r="J15" s="10">
        <v>1315.96</v>
      </c>
      <c r="K15" s="10">
        <v>2201.87</v>
      </c>
      <c r="L15" s="7"/>
    </row>
    <row r="16" spans="1:12" x14ac:dyDescent="0.25">
      <c r="A16" s="4" t="s">
        <v>1378</v>
      </c>
      <c r="B16" s="5" t="s">
        <v>1379</v>
      </c>
      <c r="C16" s="25">
        <v>300</v>
      </c>
      <c r="D16" s="10"/>
      <c r="E16" s="10"/>
      <c r="F16" s="10"/>
      <c r="G16" s="7"/>
      <c r="H16" s="10"/>
      <c r="I16" s="10"/>
      <c r="J16" s="10"/>
      <c r="K16" s="10"/>
      <c r="L16" s="7"/>
    </row>
    <row r="17" spans="1:12" x14ac:dyDescent="0.25">
      <c r="A17" s="4" t="s">
        <v>1380</v>
      </c>
      <c r="B17" s="5" t="s">
        <v>1381</v>
      </c>
      <c r="C17" s="25">
        <v>8000</v>
      </c>
      <c r="D17" s="10">
        <v>4235.1499999999996</v>
      </c>
      <c r="E17" s="10">
        <v>6352.7250000000004</v>
      </c>
      <c r="F17" s="10">
        <v>300</v>
      </c>
      <c r="G17" s="10">
        <v>7950.09</v>
      </c>
      <c r="H17" s="10">
        <v>7659.43</v>
      </c>
      <c r="I17" s="10">
        <v>9058.93</v>
      </c>
      <c r="J17" s="10">
        <v>9469.32</v>
      </c>
      <c r="K17" s="10">
        <v>11402.74</v>
      </c>
      <c r="L17" s="7"/>
    </row>
    <row r="18" spans="1:12" x14ac:dyDescent="0.25">
      <c r="A18" s="4" t="s">
        <v>1382</v>
      </c>
      <c r="B18" s="5" t="s">
        <v>1383</v>
      </c>
      <c r="C18" s="25">
        <v>300</v>
      </c>
      <c r="D18" s="7"/>
      <c r="E18" s="10"/>
      <c r="F18" s="10">
        <v>8000</v>
      </c>
      <c r="G18" s="10">
        <v>29.99</v>
      </c>
      <c r="H18" s="7"/>
      <c r="I18" s="7"/>
      <c r="J18" s="7"/>
      <c r="K18" s="10">
        <v>963.97</v>
      </c>
      <c r="L18" s="7"/>
    </row>
    <row r="19" spans="1:12" x14ac:dyDescent="0.25">
      <c r="A19" s="4" t="s">
        <v>1384</v>
      </c>
      <c r="B19" s="5" t="s">
        <v>1385</v>
      </c>
      <c r="C19" s="25">
        <v>100</v>
      </c>
      <c r="D19" s="10">
        <v>3147.12</v>
      </c>
      <c r="E19" s="10">
        <v>4720.68</v>
      </c>
      <c r="F19" s="10">
        <v>300</v>
      </c>
      <c r="G19" s="10">
        <v>4363.38</v>
      </c>
      <c r="H19" s="10">
        <v>4121.82</v>
      </c>
      <c r="I19" s="10">
        <v>3925.8</v>
      </c>
      <c r="J19" s="10">
        <v>3798.9</v>
      </c>
      <c r="K19" s="10">
        <v>5380</v>
      </c>
      <c r="L19" s="7"/>
    </row>
    <row r="20" spans="1:12" x14ac:dyDescent="0.25">
      <c r="A20" s="4" t="s">
        <v>1386</v>
      </c>
      <c r="B20" s="5" t="s">
        <v>1387</v>
      </c>
      <c r="C20" s="25">
        <v>4400</v>
      </c>
      <c r="D20" s="10">
        <v>776.47</v>
      </c>
      <c r="E20" s="10">
        <v>1164.7049999999999</v>
      </c>
      <c r="F20" s="10">
        <v>100</v>
      </c>
      <c r="G20" s="7"/>
      <c r="H20" s="10">
        <v>958.46</v>
      </c>
      <c r="I20" s="10">
        <v>1185.71</v>
      </c>
      <c r="J20" s="10">
        <v>7141.09</v>
      </c>
      <c r="K20" s="10">
        <v>7573.29</v>
      </c>
      <c r="L20" s="7"/>
    </row>
    <row r="21" spans="1:12" x14ac:dyDescent="0.25">
      <c r="A21" s="4" t="s">
        <v>1388</v>
      </c>
      <c r="B21" s="5" t="s">
        <v>1389</v>
      </c>
      <c r="C21" s="25">
        <v>8000</v>
      </c>
      <c r="D21" s="10">
        <v>5955.66</v>
      </c>
      <c r="E21" s="10">
        <v>8933.49</v>
      </c>
      <c r="F21" s="10">
        <v>4300</v>
      </c>
      <c r="G21" s="10">
        <v>7840.77</v>
      </c>
      <c r="H21" s="10">
        <v>11468.89</v>
      </c>
      <c r="I21" s="10">
        <v>17882.36</v>
      </c>
      <c r="J21" s="10">
        <v>27744.880000000001</v>
      </c>
      <c r="K21" s="10">
        <v>27679.040000000001</v>
      </c>
      <c r="L21" s="7"/>
    </row>
    <row r="22" spans="1:12" x14ac:dyDescent="0.25">
      <c r="A22" s="4" t="s">
        <v>1390</v>
      </c>
      <c r="B22" s="5" t="s">
        <v>1391</v>
      </c>
      <c r="C22" s="25">
        <v>12000</v>
      </c>
      <c r="D22" s="10">
        <v>259.17</v>
      </c>
      <c r="E22" s="10">
        <v>388.755</v>
      </c>
      <c r="F22" s="10">
        <v>5000</v>
      </c>
      <c r="G22" s="10">
        <v>461.25</v>
      </c>
      <c r="H22" s="10">
        <v>179.95</v>
      </c>
      <c r="I22" s="7"/>
      <c r="J22" s="10">
        <v>263.44</v>
      </c>
      <c r="K22" s="10">
        <v>-141.15</v>
      </c>
      <c r="L22" s="7"/>
    </row>
    <row r="23" spans="1:12" x14ac:dyDescent="0.25">
      <c r="A23" s="4" t="s">
        <v>1392</v>
      </c>
      <c r="B23" s="5" t="s">
        <v>1393</v>
      </c>
      <c r="C23" s="25">
        <v>500</v>
      </c>
      <c r="D23" s="10">
        <v>760.84</v>
      </c>
      <c r="E23" s="10">
        <v>1141.26</v>
      </c>
      <c r="F23" s="10">
        <v>7300</v>
      </c>
      <c r="G23" s="10">
        <v>8482.35</v>
      </c>
      <c r="H23" s="10">
        <v>1172.9000000000001</v>
      </c>
      <c r="I23" s="10">
        <v>8782.86</v>
      </c>
      <c r="J23" s="10">
        <v>8102.08</v>
      </c>
      <c r="K23" s="10">
        <v>7234.51</v>
      </c>
      <c r="L23" s="7"/>
    </row>
    <row r="24" spans="1:12" x14ac:dyDescent="0.25">
      <c r="A24" s="4" t="s">
        <v>1394</v>
      </c>
      <c r="B24" s="5" t="s">
        <v>1395</v>
      </c>
      <c r="C24" s="25">
        <v>6000</v>
      </c>
      <c r="D24" s="10">
        <v>520.4</v>
      </c>
      <c r="E24" s="10">
        <v>780.6</v>
      </c>
      <c r="F24" s="10">
        <v>500</v>
      </c>
      <c r="G24" s="10">
        <v>7609.06</v>
      </c>
      <c r="H24" s="10">
        <v>2269.58</v>
      </c>
      <c r="I24" s="10">
        <v>2911.94</v>
      </c>
      <c r="J24" s="10">
        <v>11646.85</v>
      </c>
      <c r="K24" s="10">
        <v>10281.620000000001</v>
      </c>
      <c r="L24" s="7"/>
    </row>
    <row r="25" spans="1:12" x14ac:dyDescent="0.25">
      <c r="A25" s="4" t="s">
        <v>1396</v>
      </c>
      <c r="B25" s="5" t="s">
        <v>1397</v>
      </c>
      <c r="C25" s="25">
        <v>12000</v>
      </c>
      <c r="D25" s="10">
        <v>279.45</v>
      </c>
      <c r="E25" s="10">
        <v>419.17500000000001</v>
      </c>
      <c r="F25" s="10">
        <v>6000</v>
      </c>
      <c r="G25" s="10">
        <v>4759.62</v>
      </c>
      <c r="H25" s="10">
        <v>4038.46</v>
      </c>
      <c r="I25" s="10">
        <v>4385.08</v>
      </c>
      <c r="J25" s="10">
        <v>6011.71</v>
      </c>
      <c r="K25" s="10">
        <v>5201.84</v>
      </c>
      <c r="L25" s="7"/>
    </row>
    <row r="26" spans="1:12" x14ac:dyDescent="0.25">
      <c r="A26" s="4" t="s">
        <v>1398</v>
      </c>
      <c r="B26" s="5" t="s">
        <v>1399</v>
      </c>
      <c r="C26" s="25">
        <v>14000</v>
      </c>
      <c r="D26" s="7"/>
      <c r="E26" s="10"/>
      <c r="F26" s="10">
        <v>9000</v>
      </c>
      <c r="G26" s="7"/>
      <c r="H26" s="7"/>
      <c r="I26" s="7"/>
      <c r="J26" s="7"/>
      <c r="K26" s="10">
        <v>2266.35</v>
      </c>
      <c r="L26" s="7"/>
    </row>
    <row r="27" spans="1:12" x14ac:dyDescent="0.25">
      <c r="A27" s="4" t="s">
        <v>1400</v>
      </c>
      <c r="B27" s="5" t="s">
        <v>1401</v>
      </c>
      <c r="C27" s="25">
        <v>235000</v>
      </c>
      <c r="D27" s="10">
        <v>133486.62</v>
      </c>
      <c r="E27" s="10">
        <v>200229.93</v>
      </c>
      <c r="F27" s="10">
        <v>6000</v>
      </c>
      <c r="G27" s="10">
        <v>247274.45</v>
      </c>
      <c r="H27" s="10">
        <v>228766.92</v>
      </c>
      <c r="I27" s="10">
        <v>232656.22</v>
      </c>
      <c r="J27" s="10">
        <v>225050.98</v>
      </c>
      <c r="K27" s="10">
        <v>196155.21</v>
      </c>
      <c r="L27" s="7"/>
    </row>
    <row r="28" spans="1:12" x14ac:dyDescent="0.25">
      <c r="A28" s="4" t="s">
        <v>1402</v>
      </c>
      <c r="B28" s="5" t="s">
        <v>1403</v>
      </c>
      <c r="C28" s="25">
        <v>19000</v>
      </c>
      <c r="D28" s="10">
        <v>9812.84</v>
      </c>
      <c r="E28" s="10">
        <v>14719.26</v>
      </c>
      <c r="F28" s="10">
        <v>235000</v>
      </c>
      <c r="G28" s="10">
        <v>19095.099999999999</v>
      </c>
      <c r="H28" s="10">
        <v>17626.68</v>
      </c>
      <c r="I28" s="10">
        <v>18505.150000000001</v>
      </c>
      <c r="J28" s="10">
        <v>17334.259999999998</v>
      </c>
      <c r="K28" s="10">
        <v>14892.89</v>
      </c>
      <c r="L28" s="7"/>
    </row>
    <row r="29" spans="1:12" x14ac:dyDescent="0.25">
      <c r="A29" s="4" t="s">
        <v>1404</v>
      </c>
      <c r="B29" s="5" t="s">
        <v>1405</v>
      </c>
      <c r="C29" s="25">
        <v>200</v>
      </c>
      <c r="D29" s="10">
        <v>29.89</v>
      </c>
      <c r="E29" s="10">
        <v>44.835000000000001</v>
      </c>
      <c r="F29" s="10">
        <v>17500</v>
      </c>
      <c r="G29" s="10">
        <v>207.41</v>
      </c>
      <c r="H29" s="7"/>
      <c r="I29" s="7"/>
      <c r="J29" s="7"/>
      <c r="K29" s="7"/>
      <c r="L29" s="7"/>
    </row>
    <row r="30" spans="1:12" x14ac:dyDescent="0.25">
      <c r="A30" s="4" t="s">
        <v>1406</v>
      </c>
      <c r="B30" s="5" t="s">
        <v>1407</v>
      </c>
      <c r="C30" s="25">
        <v>400</v>
      </c>
      <c r="D30" s="7"/>
      <c r="E30" s="10"/>
      <c r="F30" s="10"/>
      <c r="G30" s="7"/>
      <c r="H30" s="7"/>
      <c r="I30" s="10">
        <v>45.2</v>
      </c>
      <c r="J30" s="10"/>
      <c r="K30" s="10">
        <v>369.05</v>
      </c>
      <c r="L30" s="7"/>
    </row>
    <row r="31" spans="1:12" x14ac:dyDescent="0.25">
      <c r="A31" s="4" t="s">
        <v>1408</v>
      </c>
      <c r="B31" s="5" t="s">
        <v>1409</v>
      </c>
      <c r="C31" s="25">
        <v>14500</v>
      </c>
      <c r="D31" s="10">
        <v>14500</v>
      </c>
      <c r="E31" s="10">
        <v>21750</v>
      </c>
      <c r="F31" s="10">
        <v>400</v>
      </c>
      <c r="G31" s="10">
        <v>14500</v>
      </c>
      <c r="H31" s="10">
        <v>14500</v>
      </c>
      <c r="I31" s="10">
        <v>14500</v>
      </c>
      <c r="J31" s="10">
        <v>14500</v>
      </c>
      <c r="K31" s="10">
        <v>14500</v>
      </c>
      <c r="L31" s="7"/>
    </row>
    <row r="32" spans="1:12" x14ac:dyDescent="0.25">
      <c r="A32" s="4" t="s">
        <v>1410</v>
      </c>
      <c r="B32" s="5" t="s">
        <v>1411</v>
      </c>
      <c r="C32" s="25">
        <v>16000</v>
      </c>
      <c r="D32" s="10">
        <v>7217.96</v>
      </c>
      <c r="E32" s="10">
        <v>10826.94</v>
      </c>
      <c r="F32" s="10">
        <v>14500</v>
      </c>
      <c r="G32" s="10">
        <v>15943.8</v>
      </c>
      <c r="H32" s="10">
        <v>19398.47</v>
      </c>
      <c r="I32" s="10">
        <v>44666.75</v>
      </c>
      <c r="J32" s="10">
        <v>37652.44</v>
      </c>
      <c r="K32" s="10">
        <v>33311</v>
      </c>
      <c r="L32" s="7"/>
    </row>
    <row r="33" spans="1:12" x14ac:dyDescent="0.25">
      <c r="A33" s="4" t="s">
        <v>1412</v>
      </c>
      <c r="B33" s="5" t="s">
        <v>1413</v>
      </c>
      <c r="C33" s="25"/>
      <c r="D33" s="7"/>
      <c r="E33" s="10"/>
      <c r="F33" s="10">
        <v>16000</v>
      </c>
      <c r="G33" s="7"/>
      <c r="H33" s="7"/>
      <c r="I33" s="7"/>
      <c r="J33" s="7"/>
      <c r="K33" s="10">
        <v>86.32</v>
      </c>
      <c r="L33" s="7"/>
    </row>
    <row r="34" spans="1:12" x14ac:dyDescent="0.25">
      <c r="A34" s="4"/>
      <c r="B34" s="5"/>
      <c r="C34" s="27" t="s">
        <v>1362</v>
      </c>
      <c r="D34" s="11"/>
      <c r="E34" s="11"/>
      <c r="F34" s="15"/>
      <c r="G34" s="11"/>
      <c r="H34" s="11"/>
      <c r="I34" s="11"/>
      <c r="J34" s="11"/>
      <c r="K34" s="11"/>
      <c r="L34" s="11"/>
    </row>
    <row r="35" spans="1:12" x14ac:dyDescent="0.25">
      <c r="A35" s="4"/>
      <c r="B35" s="5" t="s">
        <v>54</v>
      </c>
      <c r="C35" s="18">
        <f>SUM(C9:C34)</f>
        <v>1200</v>
      </c>
      <c r="D35" s="10">
        <v>-182774.06</v>
      </c>
      <c r="E35" s="10">
        <v>-274161.09000000003</v>
      </c>
      <c r="F35" s="10">
        <v>35200</v>
      </c>
      <c r="G35" s="10">
        <v>-61300.87</v>
      </c>
      <c r="H35" s="10">
        <v>104490.58</v>
      </c>
      <c r="I35" s="10">
        <v>-33039.46</v>
      </c>
      <c r="J35" s="10">
        <v>67858.850000000006</v>
      </c>
      <c r="K35" s="10">
        <v>-37311.730000000003</v>
      </c>
      <c r="L35" s="7"/>
    </row>
    <row r="36" spans="1:12" x14ac:dyDescent="0.25">
      <c r="A36" s="8"/>
      <c r="B36" s="8"/>
      <c r="C36" s="9"/>
      <c r="D36" s="9"/>
      <c r="E36" s="9"/>
      <c r="F36" s="9"/>
      <c r="G36" s="9"/>
      <c r="H36" s="9"/>
      <c r="I36" s="9"/>
      <c r="J36" s="9"/>
      <c r="K36" s="9"/>
      <c r="L36" s="9"/>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7"/>
      <c r="G63" s="7"/>
      <c r="H63" s="7"/>
      <c r="I63" s="7"/>
      <c r="J63" s="7"/>
      <c r="K63" s="7"/>
      <c r="L63" s="7"/>
    </row>
    <row r="64" spans="1:12" x14ac:dyDescent="0.25">
      <c r="A64" s="5"/>
      <c r="B64" s="5"/>
      <c r="C64" s="7"/>
      <c r="D64" s="7"/>
      <c r="E64" s="7"/>
      <c r="F64" s="7"/>
      <c r="G64" s="7"/>
      <c r="H64" s="7"/>
      <c r="I64" s="7"/>
      <c r="J64" s="7"/>
      <c r="K64" s="7"/>
      <c r="L64" s="7"/>
    </row>
  </sheetData>
  <mergeCells count="4">
    <mergeCell ref="A1:L1"/>
    <mergeCell ref="A2:L2"/>
    <mergeCell ref="A3:L3"/>
    <mergeCell ref="A8:L8"/>
  </mergeCells>
  <pageMargins left="0.75" right="0.75" top="0.75" bottom="0.75" header="0.03" footer="0.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L48"/>
  <sheetViews>
    <sheetView zoomScaleNormal="100" workbookViewId="0">
      <selection activeCell="C19" sqref="C19"/>
    </sheetView>
  </sheetViews>
  <sheetFormatPr defaultRowHeight="13.2" x14ac:dyDescent="0.25"/>
  <cols>
    <col min="1" max="1" width="13.109375" customWidth="1"/>
    <col min="2" max="2" width="27.77734375" customWidth="1"/>
    <col min="3" max="3" width="12.6640625" customWidth="1"/>
    <col min="4" max="4" width="9.33203125" customWidth="1"/>
    <col min="5" max="5" width="9.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1414</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1415</v>
      </c>
      <c r="D5" s="1" t="s">
        <v>9</v>
      </c>
      <c r="E5" s="1" t="s">
        <v>7</v>
      </c>
      <c r="F5" s="1" t="s">
        <v>1416</v>
      </c>
      <c r="G5" s="1" t="s">
        <v>1417</v>
      </c>
      <c r="H5" s="1" t="s">
        <v>14</v>
      </c>
      <c r="I5" s="3" t="s">
        <v>15</v>
      </c>
      <c r="J5" s="3" t="s">
        <v>1418</v>
      </c>
      <c r="K5" s="3" t="s">
        <v>1419</v>
      </c>
    </row>
    <row r="6" spans="1:12" x14ac:dyDescent="0.25">
      <c r="C6" s="2" t="s">
        <v>16</v>
      </c>
      <c r="D6" s="3" t="s">
        <v>1420</v>
      </c>
      <c r="E6" s="3" t="s">
        <v>1421</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1422</v>
      </c>
      <c r="B9" s="5" t="s">
        <v>1423</v>
      </c>
      <c r="C9" s="7"/>
      <c r="D9" s="10">
        <v>18.440000000000001</v>
      </c>
      <c r="E9" s="10">
        <v>27.66</v>
      </c>
      <c r="F9" s="7"/>
      <c r="G9" s="10">
        <v>12.81</v>
      </c>
      <c r="H9" s="10">
        <v>39.549999999999997</v>
      </c>
      <c r="I9" s="10">
        <v>176.31</v>
      </c>
      <c r="J9" s="10">
        <v>347.73</v>
      </c>
      <c r="K9" s="10">
        <v>-202095.72</v>
      </c>
      <c r="L9" s="7"/>
    </row>
    <row r="10" spans="1:12" x14ac:dyDescent="0.25">
      <c r="A10" s="4" t="s">
        <v>1424</v>
      </c>
      <c r="B10" s="5" t="s">
        <v>1425</v>
      </c>
      <c r="C10" s="7"/>
      <c r="D10" s="7"/>
      <c r="E10" s="10"/>
      <c r="F10" s="7"/>
      <c r="G10" s="7"/>
      <c r="H10" s="7"/>
      <c r="I10" s="7"/>
      <c r="J10" s="7"/>
      <c r="K10" s="10">
        <v>-24391.83</v>
      </c>
      <c r="L10" s="7"/>
    </row>
    <row r="11" spans="1:12" x14ac:dyDescent="0.25">
      <c r="A11" s="4" t="s">
        <v>1426</v>
      </c>
      <c r="B11" s="5" t="s">
        <v>1427</v>
      </c>
      <c r="C11" s="7"/>
      <c r="D11" s="7"/>
      <c r="E11" s="10"/>
      <c r="F11" s="7"/>
      <c r="G11" s="10">
        <v>20000</v>
      </c>
      <c r="H11" s="10">
        <v>60000</v>
      </c>
      <c r="I11" s="10">
        <v>106550.34</v>
      </c>
      <c r="J11" s="10">
        <v>44808.38</v>
      </c>
      <c r="K11" s="10">
        <v>45000</v>
      </c>
      <c r="L11" s="7"/>
    </row>
    <row r="12" spans="1:12" x14ac:dyDescent="0.25">
      <c r="A12" s="4" t="s">
        <v>1428</v>
      </c>
      <c r="B12" s="5" t="s">
        <v>1429</v>
      </c>
      <c r="C12" s="7"/>
      <c r="D12" s="7"/>
      <c r="E12" s="10"/>
      <c r="F12" s="7"/>
      <c r="G12" s="10">
        <v>43540</v>
      </c>
      <c r="H12" s="10">
        <v>45000</v>
      </c>
      <c r="I12" s="10">
        <v>55762.74</v>
      </c>
      <c r="J12" s="10">
        <v>40000</v>
      </c>
      <c r="K12" s="10">
        <v>55000</v>
      </c>
      <c r="L12" s="7"/>
    </row>
    <row r="13" spans="1:12" x14ac:dyDescent="0.25">
      <c r="A13" s="4" t="s">
        <v>1430</v>
      </c>
      <c r="B13" s="5" t="s">
        <v>1431</v>
      </c>
      <c r="C13" s="7"/>
      <c r="D13" s="7"/>
      <c r="E13" s="10"/>
      <c r="F13" s="7"/>
      <c r="G13" s="7"/>
      <c r="H13" s="7"/>
      <c r="I13" s="7"/>
      <c r="J13" s="7"/>
      <c r="K13" s="10">
        <v>152.94</v>
      </c>
      <c r="L13" s="7"/>
    </row>
    <row r="14" spans="1:12" x14ac:dyDescent="0.25">
      <c r="A14" s="4" t="s">
        <v>1432</v>
      </c>
      <c r="B14" s="5" t="s">
        <v>1433</v>
      </c>
      <c r="C14" s="7"/>
      <c r="D14" s="7"/>
      <c r="E14" s="10"/>
      <c r="F14" s="7"/>
      <c r="G14" s="10">
        <v>12000</v>
      </c>
      <c r="H14" s="10">
        <v>12000</v>
      </c>
      <c r="I14" s="10">
        <v>25835.759999999998</v>
      </c>
      <c r="J14" s="10">
        <v>25010.25</v>
      </c>
      <c r="K14" s="10">
        <v>42153.9</v>
      </c>
      <c r="L14" s="7"/>
    </row>
    <row r="15" spans="1:12" x14ac:dyDescent="0.25">
      <c r="A15" s="4" t="s">
        <v>1434</v>
      </c>
      <c r="B15" s="5" t="s">
        <v>1435</v>
      </c>
      <c r="C15" s="7"/>
      <c r="D15" s="7"/>
      <c r="E15" s="10"/>
      <c r="F15" s="7"/>
      <c r="G15" s="10">
        <v>4200</v>
      </c>
      <c r="H15" s="10">
        <v>6.39</v>
      </c>
      <c r="I15" s="10">
        <v>7169.36</v>
      </c>
      <c r="J15" s="10">
        <v>6630.79</v>
      </c>
      <c r="K15" s="10">
        <v>3496.24</v>
      </c>
      <c r="L15" s="7"/>
    </row>
    <row r="16" spans="1:12" x14ac:dyDescent="0.25">
      <c r="A16" s="4" t="s">
        <v>1436</v>
      </c>
      <c r="B16" s="5" t="s">
        <v>1437</v>
      </c>
      <c r="C16" s="7"/>
      <c r="D16" s="7"/>
      <c r="E16" s="10"/>
      <c r="F16" s="7"/>
      <c r="G16" s="10">
        <v>300</v>
      </c>
      <c r="H16" s="10">
        <v>3.09</v>
      </c>
      <c r="I16" s="10">
        <v>412.56</v>
      </c>
      <c r="J16" s="10">
        <v>660.9</v>
      </c>
      <c r="K16" s="10">
        <v>151.05000000000001</v>
      </c>
      <c r="L16" s="7"/>
    </row>
    <row r="17" spans="1:12" x14ac:dyDescent="0.25">
      <c r="A17" s="4" t="s">
        <v>1438</v>
      </c>
      <c r="B17" s="5" t="s">
        <v>1439</v>
      </c>
      <c r="C17" s="7"/>
      <c r="D17" s="7"/>
      <c r="E17" s="10"/>
      <c r="F17" s="7"/>
      <c r="G17" s="7"/>
      <c r="H17" s="7"/>
      <c r="I17" s="7"/>
      <c r="J17" s="7"/>
      <c r="K17" s="10">
        <v>372.33</v>
      </c>
      <c r="L17" s="7"/>
    </row>
    <row r="18" spans="1:12" x14ac:dyDescent="0.25">
      <c r="A18" s="4"/>
      <c r="B18" s="5"/>
      <c r="C18" s="11"/>
      <c r="D18" s="11"/>
      <c r="E18" s="11"/>
      <c r="F18" s="11"/>
      <c r="G18" s="11"/>
      <c r="H18" s="11"/>
      <c r="I18" s="11"/>
      <c r="J18" s="11"/>
      <c r="K18" s="11"/>
      <c r="L18" s="11"/>
    </row>
    <row r="19" spans="1:12" x14ac:dyDescent="0.25">
      <c r="A19" s="4"/>
      <c r="B19" s="5" t="s">
        <v>54</v>
      </c>
      <c r="C19" s="7"/>
      <c r="D19" s="10">
        <v>18.440000000000001</v>
      </c>
      <c r="E19" s="10">
        <v>27.66</v>
      </c>
      <c r="F19" s="7"/>
      <c r="G19" s="10">
        <v>80052.81</v>
      </c>
      <c r="H19" s="10">
        <v>117049.03</v>
      </c>
      <c r="I19" s="10">
        <v>195907.07</v>
      </c>
      <c r="J19" s="10">
        <v>117458.05</v>
      </c>
      <c r="K19" s="10">
        <v>-80161.09</v>
      </c>
      <c r="L19" s="7"/>
    </row>
    <row r="20" spans="1:12" x14ac:dyDescent="0.25">
      <c r="A20" s="8"/>
      <c r="B20" s="8"/>
      <c r="C20" s="9"/>
      <c r="D20" s="9"/>
      <c r="E20" s="9"/>
      <c r="F20" s="9"/>
      <c r="G20" s="9"/>
      <c r="H20" s="9"/>
      <c r="I20" s="9"/>
      <c r="J20" s="9"/>
      <c r="K20" s="9"/>
      <c r="L20" s="9"/>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sheetData>
  <mergeCells count="4">
    <mergeCell ref="A1:L1"/>
    <mergeCell ref="A2:L2"/>
    <mergeCell ref="A3:L3"/>
    <mergeCell ref="A8:L8"/>
  </mergeCells>
  <pageMargins left="0.75" right="0.75" top="0.75" bottom="0.75" header="0.03" footer="0.03"/>
  <pageSetup scale="7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L46"/>
  <sheetViews>
    <sheetView zoomScaleNormal="100" workbookViewId="0">
      <selection activeCell="A4" sqref="A4:C6"/>
    </sheetView>
  </sheetViews>
  <sheetFormatPr defaultRowHeight="13.2" x14ac:dyDescent="0.25"/>
  <cols>
    <col min="1" max="1" width="13.109375" customWidth="1"/>
    <col min="2" max="2" width="30.33203125" customWidth="1"/>
    <col min="3" max="3" width="12.6640625" customWidth="1"/>
    <col min="4" max="4" width="14.33203125" customWidth="1"/>
    <col min="5" max="5" width="13.77734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1440</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1441</v>
      </c>
      <c r="B9" s="5" t="s">
        <v>1442</v>
      </c>
      <c r="C9" s="10">
        <v>-2800000</v>
      </c>
      <c r="D9" s="10">
        <v>-2860520.97</v>
      </c>
      <c r="E9" s="10">
        <f>D9</f>
        <v>-2860520.97</v>
      </c>
      <c r="F9" s="10">
        <v>-2680000</v>
      </c>
      <c r="G9" s="10">
        <v>-2831442.74</v>
      </c>
      <c r="H9" s="10">
        <v>-2808465.28</v>
      </c>
      <c r="I9" s="10">
        <v>-2772070.09</v>
      </c>
      <c r="J9" s="10">
        <v>-2668616.19</v>
      </c>
      <c r="K9" s="10">
        <v>-2616370</v>
      </c>
      <c r="L9" s="7"/>
    </row>
    <row r="10" spans="1:12" x14ac:dyDescent="0.25">
      <c r="A10" s="4" t="s">
        <v>1443</v>
      </c>
      <c r="B10" s="5" t="s">
        <v>1444</v>
      </c>
      <c r="C10" s="10">
        <v>-60000</v>
      </c>
      <c r="D10" s="7"/>
      <c r="E10" s="10"/>
      <c r="F10" s="10">
        <v>-120000</v>
      </c>
      <c r="G10" s="10">
        <v>-104631.2</v>
      </c>
      <c r="H10" s="10">
        <v>17988.580000000002</v>
      </c>
      <c r="I10" s="10">
        <v>-36204.050000000003</v>
      </c>
      <c r="J10" s="10">
        <v>-2523.92</v>
      </c>
      <c r="K10" s="10">
        <v>-86462.66</v>
      </c>
      <c r="L10" s="7"/>
    </row>
    <row r="11" spans="1:12" x14ac:dyDescent="0.25">
      <c r="A11" s="4" t="s">
        <v>1445</v>
      </c>
      <c r="B11" s="5" t="s">
        <v>1446</v>
      </c>
      <c r="C11" s="10">
        <v>1000</v>
      </c>
      <c r="D11" s="7"/>
      <c r="E11" s="10"/>
      <c r="F11" s="10">
        <v>1000</v>
      </c>
      <c r="G11" s="10">
        <v>1125</v>
      </c>
      <c r="H11" s="7"/>
      <c r="I11" s="7"/>
      <c r="J11" s="7"/>
      <c r="K11" s="7"/>
      <c r="L11" s="7"/>
    </row>
    <row r="12" spans="1:12" x14ac:dyDescent="0.25">
      <c r="A12" s="4" t="s">
        <v>1447</v>
      </c>
      <c r="B12" s="5" t="s">
        <v>1448</v>
      </c>
      <c r="C12" s="10">
        <v>3000</v>
      </c>
      <c r="D12" s="10">
        <v>844.65</v>
      </c>
      <c r="E12" s="10">
        <v>1266.9749999999999</v>
      </c>
      <c r="F12" s="10">
        <v>3000</v>
      </c>
      <c r="G12" s="10">
        <v>55</v>
      </c>
      <c r="H12" s="10">
        <v>2821.02</v>
      </c>
      <c r="I12" s="10">
        <v>1118.5</v>
      </c>
      <c r="J12" s="10">
        <v>1097</v>
      </c>
      <c r="K12" s="10">
        <v>1299.7</v>
      </c>
      <c r="L12" s="7"/>
    </row>
    <row r="13" spans="1:12" x14ac:dyDescent="0.25">
      <c r="A13" s="4" t="s">
        <v>1449</v>
      </c>
      <c r="B13" s="5" t="s">
        <v>1450</v>
      </c>
      <c r="C13" s="10">
        <v>2150000</v>
      </c>
      <c r="D13" s="10">
        <v>1619028.01</v>
      </c>
      <c r="E13" s="10">
        <v>2428542.0150000001</v>
      </c>
      <c r="F13" s="10">
        <v>2013517.22</v>
      </c>
      <c r="G13" s="10">
        <v>2131569.77</v>
      </c>
      <c r="H13" s="10">
        <v>1936074.25</v>
      </c>
      <c r="I13" s="10">
        <v>1837244.17</v>
      </c>
      <c r="J13" s="10">
        <v>1661136.63</v>
      </c>
      <c r="K13" s="10">
        <v>1426001.41</v>
      </c>
      <c r="L13" s="7"/>
    </row>
    <row r="14" spans="1:12" x14ac:dyDescent="0.25">
      <c r="A14" s="4" t="s">
        <v>1451</v>
      </c>
      <c r="B14" s="5" t="s">
        <v>1452</v>
      </c>
      <c r="C14" s="10">
        <v>35000</v>
      </c>
      <c r="D14" s="10">
        <v>35000</v>
      </c>
      <c r="E14" s="10">
        <f>D14</f>
        <v>35000</v>
      </c>
      <c r="F14" s="10">
        <v>35000</v>
      </c>
      <c r="G14" s="10">
        <v>35000</v>
      </c>
      <c r="H14" s="10">
        <v>35000</v>
      </c>
      <c r="I14" s="10">
        <v>35000</v>
      </c>
      <c r="J14" s="10">
        <v>35000</v>
      </c>
      <c r="K14" s="10">
        <v>12500</v>
      </c>
      <c r="L14" s="7"/>
    </row>
    <row r="15" spans="1:12" x14ac:dyDescent="0.25">
      <c r="A15" s="4" t="s">
        <v>1453</v>
      </c>
      <c r="B15" s="5" t="s">
        <v>1454</v>
      </c>
      <c r="C15" s="10">
        <v>780000</v>
      </c>
      <c r="D15" s="10">
        <v>482277.02</v>
      </c>
      <c r="E15" s="10">
        <v>723415.53</v>
      </c>
      <c r="F15" s="10">
        <v>780000</v>
      </c>
      <c r="G15" s="10">
        <v>565955.5</v>
      </c>
      <c r="H15" s="10">
        <v>664086.05000000005</v>
      </c>
      <c r="I15" s="10">
        <v>613160.52</v>
      </c>
      <c r="J15" s="10">
        <v>689853</v>
      </c>
      <c r="K15" s="10">
        <v>770551.41</v>
      </c>
      <c r="L15" s="7"/>
    </row>
    <row r="16" spans="1:12" x14ac:dyDescent="0.25">
      <c r="A16" s="4"/>
      <c r="B16" s="5"/>
      <c r="C16" s="15"/>
      <c r="D16" s="11"/>
      <c r="E16" s="11"/>
      <c r="F16" s="15"/>
      <c r="G16" s="11"/>
      <c r="H16" s="11"/>
      <c r="I16" s="11"/>
      <c r="J16" s="11"/>
      <c r="K16" s="11"/>
      <c r="L16" s="11"/>
    </row>
    <row r="17" spans="1:12" x14ac:dyDescent="0.25">
      <c r="A17" s="4"/>
      <c r="B17" s="5" t="s">
        <v>54</v>
      </c>
      <c r="C17" s="10">
        <f>SUM(C9:C15)</f>
        <v>109000</v>
      </c>
      <c r="D17" s="10">
        <v>-723371.29</v>
      </c>
      <c r="E17" s="10">
        <f>SUM(E9:E15)</f>
        <v>327703.55000000005</v>
      </c>
      <c r="F17" s="10">
        <v>32517.219999999972</v>
      </c>
      <c r="G17" s="10">
        <v>-202368.67</v>
      </c>
      <c r="H17" s="10">
        <v>-152495.38</v>
      </c>
      <c r="I17" s="10">
        <v>-321750.95</v>
      </c>
      <c r="J17" s="10">
        <v>-284053.48</v>
      </c>
      <c r="K17" s="10">
        <v>-494730.14</v>
      </c>
      <c r="L17" s="7"/>
    </row>
    <row r="18" spans="1:12" x14ac:dyDescent="0.25">
      <c r="A18" s="8"/>
      <c r="B18" s="8"/>
      <c r="C18" s="9"/>
      <c r="D18" s="9"/>
      <c r="E18" s="9"/>
      <c r="F18" s="9"/>
      <c r="G18" s="9"/>
      <c r="H18" s="9"/>
      <c r="I18" s="9"/>
      <c r="J18" s="9"/>
      <c r="K18" s="9"/>
      <c r="L18" s="9"/>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sheetData>
  <mergeCells count="4">
    <mergeCell ref="A1:L1"/>
    <mergeCell ref="A2:L2"/>
    <mergeCell ref="A3:L3"/>
    <mergeCell ref="A8:L8"/>
  </mergeCells>
  <pageMargins left="0.75" right="0.75" top="0.75" bottom="0.75" header="0.03" footer="0.03"/>
  <pageSetup scale="6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L45"/>
  <sheetViews>
    <sheetView zoomScaleNormal="100" workbookViewId="0">
      <selection activeCell="C16" sqref="C16"/>
    </sheetView>
  </sheetViews>
  <sheetFormatPr defaultRowHeight="13.2" x14ac:dyDescent="0.25"/>
  <cols>
    <col min="1" max="1" width="17.77734375" customWidth="1"/>
    <col min="2" max="2" width="32" customWidth="1"/>
    <col min="3" max="3" width="12.6640625" customWidth="1"/>
    <col min="4" max="4" width="14" customWidth="1"/>
    <col min="5" max="5" width="13"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1455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1456</v>
      </c>
      <c r="B9" s="5" t="s">
        <v>1457</v>
      </c>
      <c r="C9" s="10">
        <v>-3542549.25</v>
      </c>
      <c r="D9" s="10">
        <v>-3542549.25</v>
      </c>
      <c r="E9" s="10">
        <f>D9</f>
        <v>-3542549.25</v>
      </c>
      <c r="F9" s="10">
        <v>-3080000</v>
      </c>
      <c r="G9" s="10">
        <v>-3451854.16</v>
      </c>
      <c r="H9" s="10">
        <v>-3222390.4130000002</v>
      </c>
      <c r="I9" s="10">
        <v>-2982472.75</v>
      </c>
      <c r="J9" s="10">
        <v>-2779421.19</v>
      </c>
      <c r="K9" s="10">
        <v>-2646548.1</v>
      </c>
      <c r="L9" s="7"/>
    </row>
    <row r="10" spans="1:12" x14ac:dyDescent="0.25">
      <c r="A10" s="16" t="s">
        <v>1458</v>
      </c>
      <c r="B10" s="17" t="s">
        <v>1459</v>
      </c>
      <c r="C10" s="10">
        <v>400</v>
      </c>
      <c r="D10" s="10"/>
      <c r="E10" s="10"/>
      <c r="F10" s="10">
        <v>250</v>
      </c>
      <c r="G10" s="10"/>
      <c r="H10" s="10"/>
      <c r="I10" s="10"/>
      <c r="J10" s="10"/>
      <c r="K10" s="10"/>
      <c r="L10" s="7"/>
    </row>
    <row r="11" spans="1:12" x14ac:dyDescent="0.25">
      <c r="A11" s="4" t="s">
        <v>1460</v>
      </c>
      <c r="B11" s="5" t="s">
        <v>1461</v>
      </c>
      <c r="C11" s="7">
        <v>1500</v>
      </c>
      <c r="D11" s="7"/>
      <c r="E11" s="10"/>
      <c r="F11" s="10">
        <v>500</v>
      </c>
      <c r="G11" s="7"/>
      <c r="H11" s="10">
        <v>388</v>
      </c>
      <c r="I11" s="10">
        <v>864</v>
      </c>
      <c r="J11" s="7"/>
      <c r="K11" s="7"/>
      <c r="L11" s="7"/>
    </row>
    <row r="12" spans="1:12" x14ac:dyDescent="0.25">
      <c r="A12" s="4" t="s">
        <v>1462</v>
      </c>
      <c r="B12" s="5" t="s">
        <v>1463</v>
      </c>
      <c r="C12" s="10">
        <v>2600000</v>
      </c>
      <c r="D12" s="10">
        <v>1767155.84</v>
      </c>
      <c r="E12" s="10">
        <v>2650733.7599999998</v>
      </c>
      <c r="F12" s="10">
        <v>2250000</v>
      </c>
      <c r="G12" s="10">
        <v>2482887.5</v>
      </c>
      <c r="H12" s="10">
        <v>2265875.37</v>
      </c>
      <c r="I12" s="10">
        <v>2147388.2599999998</v>
      </c>
      <c r="J12" s="10">
        <v>1952818.64</v>
      </c>
      <c r="K12" s="10">
        <v>1699023.11</v>
      </c>
      <c r="L12" s="7"/>
    </row>
    <row r="13" spans="1:12" x14ac:dyDescent="0.25">
      <c r="A13" s="4" t="s">
        <v>1464</v>
      </c>
      <c r="B13" s="5" t="s">
        <v>1465</v>
      </c>
      <c r="C13" s="10">
        <v>22000</v>
      </c>
      <c r="D13" s="10">
        <v>15000</v>
      </c>
      <c r="E13" s="10">
        <f>D13</f>
        <v>15000</v>
      </c>
      <c r="F13" s="10">
        <v>20000</v>
      </c>
      <c r="G13" s="10">
        <v>15000</v>
      </c>
      <c r="H13" s="10">
        <v>15000</v>
      </c>
      <c r="I13" s="10">
        <v>15000</v>
      </c>
      <c r="J13" s="10">
        <v>15000</v>
      </c>
      <c r="K13" s="10">
        <v>12500</v>
      </c>
      <c r="L13" s="7"/>
    </row>
    <row r="14" spans="1:12" x14ac:dyDescent="0.25">
      <c r="A14" s="4" t="s">
        <v>1466</v>
      </c>
      <c r="B14" s="5" t="s">
        <v>1467</v>
      </c>
      <c r="C14" s="10">
        <v>901000</v>
      </c>
      <c r="D14" s="10">
        <v>635567.35</v>
      </c>
      <c r="E14" s="10">
        <v>953351.02500000002</v>
      </c>
      <c r="F14" s="10">
        <v>809000</v>
      </c>
      <c r="G14" s="10">
        <v>726533</v>
      </c>
      <c r="H14" s="10">
        <v>796477.1</v>
      </c>
      <c r="I14" s="10">
        <v>731027.21</v>
      </c>
      <c r="J14" s="10">
        <v>812823.92</v>
      </c>
      <c r="K14" s="10">
        <v>851197.1</v>
      </c>
      <c r="L14" s="7"/>
    </row>
    <row r="15" spans="1:12" x14ac:dyDescent="0.25">
      <c r="A15" s="4"/>
      <c r="B15" s="5"/>
      <c r="C15" s="11"/>
      <c r="D15" s="11"/>
      <c r="E15" s="11"/>
      <c r="F15" s="15"/>
      <c r="G15" s="11"/>
      <c r="H15" s="11"/>
      <c r="I15" s="11"/>
      <c r="J15" s="11"/>
      <c r="K15" s="11"/>
      <c r="L15" s="11"/>
    </row>
    <row r="16" spans="1:12" x14ac:dyDescent="0.25">
      <c r="A16" s="4"/>
      <c r="B16" s="5" t="s">
        <v>54</v>
      </c>
      <c r="C16" s="10">
        <f>SUM(C9:C14)</f>
        <v>-17649.25</v>
      </c>
      <c r="D16" s="10">
        <v>-1124826.06</v>
      </c>
      <c r="E16" s="10">
        <f>SUM(E9:E14)</f>
        <v>76535.5349999998</v>
      </c>
      <c r="F16" s="10">
        <v>-250</v>
      </c>
      <c r="G16" s="10">
        <v>-227433.66</v>
      </c>
      <c r="H16" s="10">
        <v>-144649.943</v>
      </c>
      <c r="I16" s="10">
        <v>-88193.279999999999</v>
      </c>
      <c r="J16" s="10">
        <v>1221.3699999999999</v>
      </c>
      <c r="K16" s="10">
        <v>-86077.89</v>
      </c>
      <c r="L16" s="7"/>
    </row>
    <row r="17" spans="1:12" x14ac:dyDescent="0.25">
      <c r="A17" s="8"/>
      <c r="B17" s="8"/>
      <c r="C17" s="9"/>
      <c r="D17" s="9"/>
      <c r="E17" s="9"/>
      <c r="F17" s="9"/>
      <c r="G17" s="9"/>
      <c r="H17" s="9"/>
      <c r="I17" s="9"/>
      <c r="J17" s="9"/>
      <c r="K17" s="9"/>
      <c r="L17" s="9"/>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sheetData>
  <mergeCells count="4">
    <mergeCell ref="A1:L1"/>
    <mergeCell ref="A2:L2"/>
    <mergeCell ref="A3:L3"/>
    <mergeCell ref="A8:L8"/>
  </mergeCells>
  <pageMargins left="0.75" right="0.75" top="0.75" bottom="0.75" header="0.03" footer="0.03"/>
  <pageSetup scale="6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BE97-727B-4A11-AA65-C5F089D2699E}">
  <sheetPr>
    <pageSetUpPr fitToPage="1"/>
  </sheetPr>
  <dimension ref="A1:L44"/>
  <sheetViews>
    <sheetView zoomScaleNormal="100" workbookViewId="0">
      <selection activeCell="I39" sqref="I39"/>
    </sheetView>
  </sheetViews>
  <sheetFormatPr defaultRowHeight="13.2" x14ac:dyDescent="0.25"/>
  <cols>
    <col min="1" max="1" width="43.33203125" bestFit="1" customWidth="1"/>
    <col min="2" max="2" width="24.109375" customWidth="1"/>
    <col min="3" max="3" width="12.6640625" customWidth="1"/>
    <col min="4" max="4" width="13.109375" customWidth="1"/>
    <col min="5" max="5" width="12.109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1468</v>
      </c>
      <c r="B2" s="50"/>
      <c r="C2" s="50"/>
      <c r="D2" s="50"/>
      <c r="E2" s="50"/>
      <c r="F2" s="50"/>
      <c r="G2" s="50"/>
      <c r="H2" s="50"/>
      <c r="I2" s="50"/>
      <c r="J2" s="50"/>
      <c r="K2" s="50"/>
      <c r="L2" s="50"/>
    </row>
    <row r="3" spans="1:12" x14ac:dyDescent="0.25">
      <c r="A3" s="50"/>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1469</v>
      </c>
      <c r="B9" s="37">
        <v>-10000</v>
      </c>
      <c r="C9" s="10"/>
      <c r="D9" s="10"/>
      <c r="E9" s="10"/>
      <c r="F9" s="10"/>
      <c r="G9" s="10"/>
      <c r="H9" s="10"/>
      <c r="I9" s="10"/>
      <c r="J9" s="10"/>
      <c r="K9" s="10"/>
      <c r="L9" s="7"/>
    </row>
    <row r="10" spans="1:12" x14ac:dyDescent="0.25">
      <c r="A10" s="4"/>
      <c r="B10" s="38"/>
      <c r="C10" s="10"/>
      <c r="D10" s="7"/>
      <c r="E10" s="10"/>
      <c r="F10" s="10"/>
      <c r="G10" s="10"/>
      <c r="H10" s="10"/>
      <c r="I10" s="10"/>
      <c r="J10" s="10"/>
      <c r="K10" s="10"/>
      <c r="L10" s="7"/>
    </row>
    <row r="11" spans="1:12" x14ac:dyDescent="0.25">
      <c r="A11" s="5" t="s">
        <v>1470</v>
      </c>
      <c r="B11" s="38">
        <v>1000</v>
      </c>
      <c r="C11" s="10"/>
      <c r="D11" s="7"/>
      <c r="E11" s="10"/>
      <c r="F11" s="10"/>
      <c r="G11" s="10"/>
      <c r="H11" s="10"/>
      <c r="I11" s="10"/>
      <c r="J11" s="10"/>
      <c r="K11" s="10"/>
      <c r="L11" s="7"/>
    </row>
    <row r="12" spans="1:12" x14ac:dyDescent="0.25">
      <c r="A12" s="5" t="s">
        <v>1471</v>
      </c>
      <c r="B12" s="37">
        <v>35000</v>
      </c>
      <c r="C12" s="10"/>
      <c r="D12" s="7"/>
      <c r="E12" s="10"/>
      <c r="F12" s="10"/>
      <c r="G12" s="10"/>
      <c r="H12" s="10"/>
      <c r="I12" s="10"/>
      <c r="J12" s="10"/>
      <c r="K12" s="10"/>
      <c r="L12" s="7"/>
    </row>
    <row r="13" spans="1:12" x14ac:dyDescent="0.25">
      <c r="A13" s="5" t="s">
        <v>1472</v>
      </c>
      <c r="B13" s="38">
        <v>2000</v>
      </c>
      <c r="C13" s="10"/>
      <c r="D13" s="7"/>
      <c r="E13" s="10"/>
      <c r="F13" s="10"/>
      <c r="G13" s="10"/>
      <c r="H13" s="10"/>
      <c r="I13" s="10"/>
      <c r="J13" s="10"/>
      <c r="K13" s="10"/>
      <c r="L13" s="7"/>
    </row>
    <row r="14" spans="1:12" x14ac:dyDescent="0.25">
      <c r="A14" s="5" t="s">
        <v>1473</v>
      </c>
      <c r="B14" s="39">
        <v>6000</v>
      </c>
    </row>
    <row r="15" spans="1:12" x14ac:dyDescent="0.25">
      <c r="A15" s="5" t="s">
        <v>1474</v>
      </c>
      <c r="B15" s="39">
        <v>10000</v>
      </c>
    </row>
    <row r="16" spans="1:12" x14ac:dyDescent="0.25">
      <c r="A16" s="5" t="s">
        <v>1079</v>
      </c>
      <c r="B16" s="39">
        <v>1500</v>
      </c>
      <c r="C16" s="9"/>
      <c r="D16" s="9"/>
      <c r="E16" s="9"/>
      <c r="F16" s="9"/>
      <c r="G16" s="9"/>
      <c r="H16" s="9"/>
      <c r="I16" s="9"/>
      <c r="J16" s="9"/>
      <c r="K16" s="9"/>
      <c r="L16" s="9"/>
    </row>
    <row r="17" spans="1:12" x14ac:dyDescent="0.25">
      <c r="A17" s="5" t="s">
        <v>1081</v>
      </c>
      <c r="B17" s="37">
        <v>80000</v>
      </c>
      <c r="C17" s="7"/>
      <c r="D17" s="7"/>
      <c r="E17" s="7"/>
      <c r="F17" s="7"/>
      <c r="G17" s="7"/>
      <c r="H17" s="7"/>
      <c r="I17" s="7"/>
      <c r="J17" s="7"/>
      <c r="K17" s="7"/>
      <c r="L17" s="7"/>
    </row>
    <row r="18" spans="1:12" x14ac:dyDescent="0.25">
      <c r="A18" s="5" t="s">
        <v>1083</v>
      </c>
      <c r="B18" s="38">
        <v>6000</v>
      </c>
      <c r="C18" s="7"/>
      <c r="D18" s="7"/>
      <c r="E18" s="7"/>
      <c r="F18" s="7"/>
      <c r="G18" s="7"/>
      <c r="H18" s="7"/>
      <c r="I18" s="7"/>
      <c r="J18" s="7"/>
      <c r="K18" s="7"/>
      <c r="L18" s="7"/>
    </row>
    <row r="19" spans="1:12" x14ac:dyDescent="0.25">
      <c r="A19" s="5"/>
      <c r="B19" s="38"/>
      <c r="C19" s="7"/>
      <c r="D19" s="7"/>
      <c r="E19" s="7"/>
      <c r="F19" s="7"/>
      <c r="G19" s="7"/>
      <c r="H19" s="7"/>
      <c r="I19" s="7"/>
      <c r="J19" s="7"/>
      <c r="K19" s="7"/>
      <c r="L19" s="7"/>
    </row>
    <row r="20" spans="1:12" x14ac:dyDescent="0.25">
      <c r="A20" s="5"/>
      <c r="B20" s="38"/>
      <c r="C20" s="7"/>
      <c r="D20" s="7"/>
      <c r="E20" s="7"/>
      <c r="F20" s="7"/>
      <c r="G20" s="7"/>
      <c r="H20" s="7"/>
      <c r="I20" s="7"/>
      <c r="J20" s="7"/>
      <c r="K20" s="7"/>
      <c r="L20" s="7"/>
    </row>
    <row r="21" spans="1:12" x14ac:dyDescent="0.25">
      <c r="A21" s="5"/>
      <c r="B21" s="38"/>
      <c r="C21" s="7"/>
      <c r="D21" s="7"/>
      <c r="E21" s="7"/>
      <c r="F21" s="7"/>
      <c r="G21" s="7"/>
      <c r="H21" s="7"/>
      <c r="I21" s="7"/>
      <c r="J21" s="7"/>
      <c r="K21" s="7"/>
      <c r="L21" s="7"/>
    </row>
    <row r="22" spans="1:12" x14ac:dyDescent="0.25">
      <c r="A22" s="5"/>
      <c r="B22" s="40"/>
      <c r="C22" s="11"/>
      <c r="D22" s="11"/>
      <c r="E22" s="15"/>
      <c r="F22" s="11"/>
      <c r="G22" s="11"/>
      <c r="H22" s="11"/>
      <c r="I22" s="11"/>
      <c r="J22" s="11"/>
      <c r="K22" s="11"/>
    </row>
    <row r="23" spans="1:12" x14ac:dyDescent="0.25">
      <c r="A23" s="5" t="s">
        <v>54</v>
      </c>
      <c r="B23" s="41">
        <f>SUM(B9:B20)</f>
        <v>131500</v>
      </c>
      <c r="C23" s="10"/>
      <c r="D23" s="10"/>
      <c r="E23" s="10"/>
      <c r="F23" s="10"/>
      <c r="G23" s="10"/>
      <c r="H23" s="10"/>
      <c r="I23" s="10"/>
      <c r="J23" s="10"/>
      <c r="K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sheetData>
  <mergeCells count="4">
    <mergeCell ref="A1:L1"/>
    <mergeCell ref="A2:L2"/>
    <mergeCell ref="A3:L3"/>
    <mergeCell ref="A8:L8"/>
  </mergeCells>
  <pageMargins left="0.75" right="0.75" top="0.75" bottom="0.75" header="0.03" footer="0.03"/>
  <pageSetup scale="6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L41"/>
  <sheetViews>
    <sheetView zoomScaleNormal="100" workbookViewId="0">
      <selection activeCell="A9" sqref="A9"/>
    </sheetView>
  </sheetViews>
  <sheetFormatPr defaultRowHeight="13.2" x14ac:dyDescent="0.25"/>
  <cols>
    <col min="1" max="1" width="16.44140625" customWidth="1"/>
    <col min="2" max="2" width="24.109375" customWidth="1"/>
    <col min="3" max="3" width="12.6640625" customWidth="1"/>
    <col min="4" max="4" width="13.109375" customWidth="1"/>
    <col min="5" max="5" width="12.10937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1475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1476</v>
      </c>
      <c r="B9" s="5" t="s">
        <v>1477</v>
      </c>
      <c r="C9" s="10">
        <v>-521000</v>
      </c>
      <c r="D9" s="10">
        <v>-499587.26</v>
      </c>
      <c r="E9" s="10">
        <f>D9</f>
        <v>-499587.26</v>
      </c>
      <c r="F9" s="10">
        <v>-327461.71000000002</v>
      </c>
      <c r="G9" s="10">
        <v>-386584.18</v>
      </c>
      <c r="H9" s="10">
        <v>-469806.68</v>
      </c>
      <c r="I9" s="10">
        <v>-436615.61</v>
      </c>
      <c r="J9" s="10">
        <v>-411297.99</v>
      </c>
      <c r="K9" s="10">
        <v>-399606.17</v>
      </c>
      <c r="L9" s="7"/>
    </row>
    <row r="10" spans="1:12" x14ac:dyDescent="0.25">
      <c r="A10" s="4" t="s">
        <v>1478</v>
      </c>
      <c r="B10" s="5" t="s">
        <v>1479</v>
      </c>
      <c r="C10" s="10">
        <v>509000</v>
      </c>
      <c r="D10" s="7"/>
      <c r="E10" s="10"/>
      <c r="F10" s="10">
        <v>317907.73</v>
      </c>
      <c r="G10" s="10">
        <v>154071.67000000001</v>
      </c>
      <c r="H10" s="10">
        <v>254687.12</v>
      </c>
      <c r="I10" s="10">
        <v>317907.73</v>
      </c>
      <c r="J10" s="10">
        <v>299930.46999999997</v>
      </c>
      <c r="K10" s="10">
        <v>328237.7</v>
      </c>
      <c r="L10" s="7"/>
    </row>
    <row r="11" spans="1:12" x14ac:dyDescent="0.25">
      <c r="A11" s="4"/>
      <c r="B11" s="5"/>
      <c r="C11" s="11"/>
      <c r="D11" s="11"/>
      <c r="E11" s="11"/>
      <c r="F11" s="15"/>
      <c r="G11" s="11"/>
      <c r="H11" s="11"/>
      <c r="I11" s="11"/>
      <c r="J11" s="11"/>
      <c r="K11" s="11"/>
      <c r="L11" s="11"/>
    </row>
    <row r="12" spans="1:12" x14ac:dyDescent="0.25">
      <c r="A12" s="4"/>
      <c r="B12" s="5" t="s">
        <v>54</v>
      </c>
      <c r="C12" s="10">
        <f>SUM(C9:C10)</f>
        <v>-12000</v>
      </c>
      <c r="D12" s="10">
        <v>-499587.26</v>
      </c>
      <c r="E12" s="10">
        <f>D12</f>
        <v>-499587.26</v>
      </c>
      <c r="F12" s="10">
        <f>SUM(F9:F10)</f>
        <v>-9553.9800000000396</v>
      </c>
      <c r="G12" s="10">
        <v>-232512.51</v>
      </c>
      <c r="H12" s="10">
        <v>-215119.56</v>
      </c>
      <c r="I12" s="10">
        <v>-118707.88</v>
      </c>
      <c r="J12" s="10">
        <v>-111367.52</v>
      </c>
      <c r="K12" s="10">
        <v>-71368.47</v>
      </c>
      <c r="L12" s="7"/>
    </row>
    <row r="13" spans="1:12" x14ac:dyDescent="0.25">
      <c r="A13" s="8"/>
      <c r="B13" s="8"/>
      <c r="C13" s="9"/>
      <c r="D13" s="9"/>
      <c r="E13" s="9"/>
      <c r="F13" s="9"/>
      <c r="G13" s="9"/>
      <c r="H13" s="9"/>
      <c r="I13" s="9"/>
      <c r="J13" s="9"/>
      <c r="K13" s="9"/>
      <c r="L13" s="9"/>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sheetData>
  <mergeCells count="4">
    <mergeCell ref="A1:L1"/>
    <mergeCell ref="A2:L2"/>
    <mergeCell ref="A3:L3"/>
    <mergeCell ref="A8:L8"/>
  </mergeCells>
  <pageMargins left="0.75" right="0.75" top="0.75" bottom="0.75" header="0.03" footer="0.03"/>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6"/>
  <sheetViews>
    <sheetView zoomScaleNormal="100" workbookViewId="0">
      <selection activeCell="I39" sqref="I39"/>
    </sheetView>
  </sheetViews>
  <sheetFormatPr defaultRowHeight="13.2" x14ac:dyDescent="0.25"/>
  <cols>
    <col min="1" max="1" width="9" customWidth="1"/>
    <col min="2" max="2" width="3.33203125" customWidth="1"/>
    <col min="3" max="4" width="12.6640625" customWidth="1"/>
    <col min="5" max="5" width="12.441406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145</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4" t="s">
        <v>56</v>
      </c>
      <c r="B7" s="5" t="s">
        <v>57</v>
      </c>
      <c r="C7" s="6">
        <f>'UNION MARKET-A'!C29+CHATIME!C12+'UNDERGROUND-A'!C56+'1280-A'!C57+'SHORTSTOP-A'!C11+'SWELL-A'!C11</f>
        <v>-138200</v>
      </c>
      <c r="D7" s="6">
        <v>210620.87</v>
      </c>
      <c r="E7" s="6">
        <v>315931.30499999999</v>
      </c>
      <c r="F7" s="7">
        <v>76923.820000000007</v>
      </c>
      <c r="G7" s="6">
        <v>358583.158</v>
      </c>
      <c r="H7" s="6">
        <v>337878.09</v>
      </c>
      <c r="I7" s="6">
        <v>379558.48</v>
      </c>
      <c r="J7" s="6">
        <v>230040.58</v>
      </c>
      <c r="K7" s="6">
        <v>419714.57</v>
      </c>
      <c r="L7" s="6"/>
    </row>
    <row r="8" spans="1:12" x14ac:dyDescent="0.25">
      <c r="A8" s="8"/>
      <c r="B8" s="8"/>
      <c r="C8" s="9"/>
      <c r="D8" s="9"/>
      <c r="E8" s="9"/>
      <c r="F8" s="9"/>
      <c r="G8" s="9"/>
      <c r="H8" s="9"/>
      <c r="I8" s="9"/>
      <c r="J8" s="9"/>
      <c r="K8" s="9"/>
      <c r="L8" s="9"/>
    </row>
    <row r="9" spans="1:12" x14ac:dyDescent="0.25">
      <c r="A9" s="5"/>
      <c r="B9" s="5"/>
      <c r="C9" s="7"/>
      <c r="D9" s="7"/>
      <c r="E9" s="7"/>
      <c r="F9" s="7"/>
      <c r="G9" s="7"/>
      <c r="H9" s="7"/>
      <c r="I9" s="7"/>
      <c r="J9" s="7"/>
      <c r="K9" s="7"/>
      <c r="L9" s="7"/>
    </row>
    <row r="10" spans="1:12" x14ac:dyDescent="0.25">
      <c r="A10" s="5"/>
      <c r="B10" s="5"/>
      <c r="C10" s="7"/>
      <c r="D10" s="7"/>
      <c r="E10" s="7"/>
      <c r="F10" s="7"/>
      <c r="G10" s="7"/>
      <c r="H10" s="7"/>
      <c r="I10" s="7"/>
      <c r="J10" s="7"/>
      <c r="K10" s="7"/>
      <c r="L10" s="7"/>
    </row>
    <row r="11" spans="1:12" x14ac:dyDescent="0.25">
      <c r="A11" s="5"/>
      <c r="B11" s="5"/>
      <c r="C11" s="7"/>
      <c r="D11" s="7"/>
      <c r="E11" s="7"/>
      <c r="F11" s="7"/>
      <c r="G11" s="7"/>
      <c r="H11" s="7"/>
      <c r="I11" s="7"/>
      <c r="J11" s="7"/>
      <c r="K11" s="7"/>
      <c r="L11" s="7"/>
    </row>
    <row r="12" spans="1:12" x14ac:dyDescent="0.25">
      <c r="A12" s="5"/>
      <c r="B12" s="5"/>
      <c r="C12" s="7"/>
      <c r="D12" s="7"/>
      <c r="E12" s="7"/>
      <c r="F12" s="7"/>
      <c r="G12" s="7"/>
      <c r="H12" s="7"/>
      <c r="I12" s="7"/>
      <c r="J12" s="7"/>
      <c r="K12" s="7"/>
      <c r="L12" s="7"/>
    </row>
    <row r="13" spans="1:12" x14ac:dyDescent="0.25">
      <c r="A13" s="5"/>
      <c r="B13" s="5"/>
      <c r="C13" s="7"/>
      <c r="D13" s="7"/>
      <c r="E13" s="7"/>
      <c r="F13" s="7"/>
      <c r="G13" s="7"/>
      <c r="H13" s="7"/>
      <c r="I13" s="7"/>
      <c r="J13" s="7"/>
      <c r="K13" s="7"/>
      <c r="L13" s="7"/>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sheetData>
  <mergeCells count="3">
    <mergeCell ref="A1:L1"/>
    <mergeCell ref="A2:L2"/>
    <mergeCell ref="A3:L3"/>
  </mergeCells>
  <pageMargins left="0.75" right="0.75" top="0.75" bottom="0.75" header="0.03" footer="0.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8"/>
  <sheetViews>
    <sheetView zoomScaleNormal="100" workbookViewId="0">
      <selection activeCell="I39" sqref="I39"/>
    </sheetView>
  </sheetViews>
  <sheetFormatPr defaultRowHeight="13.2" x14ac:dyDescent="0.25"/>
  <cols>
    <col min="1" max="1" width="13.109375" customWidth="1"/>
    <col min="2" max="2" width="29.44140625" customWidth="1"/>
    <col min="3" max="3" width="12.6640625" customWidth="1"/>
    <col min="4" max="4" width="10.77734375" customWidth="1"/>
    <col min="5" max="5" width="12"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146</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147</v>
      </c>
      <c r="B9" s="5" t="s">
        <v>148</v>
      </c>
      <c r="C9" s="7"/>
      <c r="D9" s="10">
        <v>-17257.37</v>
      </c>
      <c r="E9" s="10">
        <v>-25886.055</v>
      </c>
      <c r="F9" s="10">
        <v>-391318.63</v>
      </c>
      <c r="G9" s="10">
        <v>-3444.14</v>
      </c>
      <c r="H9" s="10">
        <v>-602028.66</v>
      </c>
      <c r="I9" s="10">
        <v>-749036.4</v>
      </c>
      <c r="J9" s="10">
        <v>-744054.95</v>
      </c>
      <c r="K9" s="10">
        <v>-764979.39</v>
      </c>
      <c r="L9" s="7"/>
    </row>
    <row r="10" spans="1:12" x14ac:dyDescent="0.25">
      <c r="A10" s="4" t="s">
        <v>149</v>
      </c>
      <c r="B10" s="5" t="s">
        <v>150</v>
      </c>
      <c r="C10" s="7"/>
      <c r="D10" s="10">
        <v>-4500</v>
      </c>
      <c r="E10" s="10">
        <v>-6750</v>
      </c>
      <c r="F10" s="10">
        <v>-10000</v>
      </c>
      <c r="G10" s="10">
        <v>-860.8</v>
      </c>
      <c r="H10" s="10">
        <v>-17053.09</v>
      </c>
      <c r="I10" s="10">
        <v>-20114.21</v>
      </c>
      <c r="J10" s="10">
        <v>-3730.76</v>
      </c>
      <c r="K10" s="10">
        <v>-7521.82</v>
      </c>
      <c r="L10" s="7"/>
    </row>
    <row r="11" spans="1:12" x14ac:dyDescent="0.25">
      <c r="A11" s="4" t="s">
        <v>151</v>
      </c>
      <c r="B11" s="5" t="s">
        <v>152</v>
      </c>
      <c r="C11" s="7"/>
      <c r="D11" s="10">
        <v>15046.46</v>
      </c>
      <c r="E11" s="10">
        <v>22569.69</v>
      </c>
      <c r="F11" s="10">
        <v>156527.45000000001</v>
      </c>
      <c r="G11" s="10">
        <v>23278.58</v>
      </c>
      <c r="H11" s="10">
        <v>364869.28</v>
      </c>
      <c r="I11" s="10">
        <v>486735.42</v>
      </c>
      <c r="J11" s="10">
        <v>461991.44</v>
      </c>
      <c r="K11" s="10">
        <v>452903.02</v>
      </c>
      <c r="L11" s="7"/>
    </row>
    <row r="12" spans="1:12" x14ac:dyDescent="0.25">
      <c r="A12" s="4" t="s">
        <v>153</v>
      </c>
      <c r="B12" s="5" t="s">
        <v>154</v>
      </c>
      <c r="C12" s="7"/>
      <c r="D12" s="7"/>
      <c r="E12" s="10"/>
      <c r="F12" s="10">
        <v>1000</v>
      </c>
      <c r="G12" s="7"/>
      <c r="H12" s="10">
        <v>509.81</v>
      </c>
      <c r="I12" s="10">
        <v>729.1</v>
      </c>
      <c r="J12" s="10">
        <v>1467.16</v>
      </c>
      <c r="K12" s="10">
        <v>3019.58</v>
      </c>
      <c r="L12" s="7"/>
    </row>
    <row r="13" spans="1:12" x14ac:dyDescent="0.25">
      <c r="A13" s="4" t="s">
        <v>155</v>
      </c>
      <c r="B13" s="5" t="s">
        <v>156</v>
      </c>
      <c r="C13" s="7"/>
      <c r="D13" s="10">
        <v>2092.91</v>
      </c>
      <c r="E13" s="10">
        <v>3139.3649999999998</v>
      </c>
      <c r="F13" s="10">
        <v>1500</v>
      </c>
      <c r="G13" s="10">
        <v>3030.71</v>
      </c>
      <c r="H13" s="10">
        <v>3834.3</v>
      </c>
      <c r="I13" s="10">
        <v>2388.81</v>
      </c>
      <c r="J13" s="10">
        <v>946.34</v>
      </c>
      <c r="K13" s="10">
        <v>786.56</v>
      </c>
      <c r="L13" s="7"/>
    </row>
    <row r="14" spans="1:12" x14ac:dyDescent="0.25">
      <c r="A14" s="4" t="s">
        <v>157</v>
      </c>
      <c r="B14" s="5" t="s">
        <v>158</v>
      </c>
      <c r="C14" s="7"/>
      <c r="D14" s="10">
        <v>247.1</v>
      </c>
      <c r="E14" s="10">
        <v>370.65</v>
      </c>
      <c r="F14" s="10">
        <v>650</v>
      </c>
      <c r="G14" s="10">
        <v>494.2</v>
      </c>
      <c r="H14" s="10">
        <v>635.4</v>
      </c>
      <c r="I14" s="10">
        <v>847.2</v>
      </c>
      <c r="J14" s="10">
        <v>1052.2</v>
      </c>
      <c r="K14" s="10">
        <v>1027.2</v>
      </c>
      <c r="L14" s="7"/>
    </row>
    <row r="15" spans="1:12" x14ac:dyDescent="0.25">
      <c r="A15" s="4" t="s">
        <v>159</v>
      </c>
      <c r="B15" s="5" t="s">
        <v>160</v>
      </c>
      <c r="C15" s="7"/>
      <c r="D15" s="7"/>
      <c r="E15" s="10"/>
      <c r="F15" s="10">
        <v>2000</v>
      </c>
      <c r="G15" s="10">
        <v>267.58999999999997</v>
      </c>
      <c r="H15" s="10">
        <v>1530.87</v>
      </c>
      <c r="I15" s="10">
        <v>165.88</v>
      </c>
      <c r="J15" s="10">
        <v>2041.17</v>
      </c>
      <c r="K15" s="10">
        <v>2092.66</v>
      </c>
      <c r="L15" s="7"/>
    </row>
    <row r="16" spans="1:12" x14ac:dyDescent="0.25">
      <c r="A16" s="4" t="s">
        <v>161</v>
      </c>
      <c r="B16" s="5" t="s">
        <v>162</v>
      </c>
      <c r="C16" s="7"/>
      <c r="D16" s="10">
        <v>635.29</v>
      </c>
      <c r="E16" s="10">
        <v>952.93499999999995</v>
      </c>
      <c r="F16" s="10">
        <v>2000</v>
      </c>
      <c r="G16" s="10">
        <v>1348.31</v>
      </c>
      <c r="H16" s="10">
        <v>-259.44</v>
      </c>
      <c r="I16" s="10">
        <v>1980.05</v>
      </c>
      <c r="J16" s="10">
        <v>2113.36</v>
      </c>
      <c r="K16" s="10">
        <v>1213.2</v>
      </c>
      <c r="L16" s="7"/>
    </row>
    <row r="17" spans="1:12" x14ac:dyDescent="0.25">
      <c r="A17" s="4" t="s">
        <v>163</v>
      </c>
      <c r="B17" s="5" t="s">
        <v>164</v>
      </c>
      <c r="C17" s="7"/>
      <c r="D17" s="7"/>
      <c r="E17" s="10"/>
      <c r="F17" s="10">
        <v>500</v>
      </c>
      <c r="G17" s="7"/>
      <c r="H17" s="10">
        <v>8.9700000000000006</v>
      </c>
      <c r="I17" s="10">
        <v>1202.44</v>
      </c>
      <c r="J17" s="10">
        <v>752.64</v>
      </c>
      <c r="K17" s="10">
        <v>1162.31</v>
      </c>
      <c r="L17" s="7"/>
    </row>
    <row r="18" spans="1:12" x14ac:dyDescent="0.25">
      <c r="A18" s="4" t="s">
        <v>165</v>
      </c>
      <c r="B18" s="5" t="s">
        <v>166</v>
      </c>
      <c r="C18" s="7"/>
      <c r="D18" s="10">
        <v>120.2</v>
      </c>
      <c r="E18" s="10">
        <v>180.3</v>
      </c>
      <c r="F18" s="10">
        <v>3500</v>
      </c>
      <c r="G18" s="10">
        <v>1449.06</v>
      </c>
      <c r="H18" s="10">
        <v>1245.6099999999999</v>
      </c>
      <c r="I18" s="10">
        <v>3550.45</v>
      </c>
      <c r="J18" s="10">
        <v>4161.72</v>
      </c>
      <c r="K18" s="10">
        <v>10177.540000000001</v>
      </c>
      <c r="L18" s="7"/>
    </row>
    <row r="19" spans="1:12" x14ac:dyDescent="0.25">
      <c r="A19" s="4" t="s">
        <v>167</v>
      </c>
      <c r="B19" s="5" t="s">
        <v>168</v>
      </c>
      <c r="C19" s="7"/>
      <c r="D19" s="10">
        <v>153.36000000000001</v>
      </c>
      <c r="E19" s="10">
        <v>230.04</v>
      </c>
      <c r="F19" s="10">
        <v>1000</v>
      </c>
      <c r="G19" s="7"/>
      <c r="H19" s="7"/>
      <c r="I19" s="10">
        <v>1064.1600000000001</v>
      </c>
      <c r="J19" s="7"/>
      <c r="K19" s="7"/>
      <c r="L19" s="7"/>
    </row>
    <row r="20" spans="1:12" x14ac:dyDescent="0.25">
      <c r="A20" s="4" t="s">
        <v>169</v>
      </c>
      <c r="B20" s="5" t="s">
        <v>170</v>
      </c>
      <c r="C20" s="7"/>
      <c r="D20" s="7"/>
      <c r="E20" s="10"/>
      <c r="F20" s="10">
        <v>1200</v>
      </c>
      <c r="G20" s="7"/>
      <c r="H20" s="10">
        <v>677.68</v>
      </c>
      <c r="I20" s="10">
        <v>1548.69</v>
      </c>
      <c r="J20" s="10">
        <v>763.29</v>
      </c>
      <c r="K20" s="10">
        <v>1069.93</v>
      </c>
      <c r="L20" s="7"/>
    </row>
    <row r="21" spans="1:12" x14ac:dyDescent="0.25">
      <c r="A21" s="4" t="s">
        <v>171</v>
      </c>
      <c r="B21" s="5" t="s">
        <v>172</v>
      </c>
      <c r="C21" s="7"/>
      <c r="D21" s="7"/>
      <c r="E21" s="10"/>
      <c r="F21" s="10">
        <v>150</v>
      </c>
      <c r="G21" s="7"/>
      <c r="H21" s="7"/>
      <c r="I21" s="10">
        <v>911.23</v>
      </c>
      <c r="J21" s="10">
        <v>42.75</v>
      </c>
      <c r="K21" s="7"/>
      <c r="L21" s="7"/>
    </row>
    <row r="22" spans="1:12" x14ac:dyDescent="0.25">
      <c r="A22" s="4" t="s">
        <v>173</v>
      </c>
      <c r="B22" s="5" t="s">
        <v>174</v>
      </c>
      <c r="C22" s="7"/>
      <c r="D22" s="10">
        <v>22016.05</v>
      </c>
      <c r="E22" s="10">
        <v>33024.074999999997</v>
      </c>
      <c r="F22" s="10">
        <v>195000</v>
      </c>
      <c r="G22" s="10">
        <v>53688.26</v>
      </c>
      <c r="H22" s="10">
        <v>202207.89</v>
      </c>
      <c r="I22" s="10">
        <v>214434.84</v>
      </c>
      <c r="J22" s="10">
        <v>206036.56</v>
      </c>
      <c r="K22" s="10">
        <v>201265.77</v>
      </c>
      <c r="L22" s="7"/>
    </row>
    <row r="23" spans="1:12" x14ac:dyDescent="0.25">
      <c r="A23" s="4" t="s">
        <v>175</v>
      </c>
      <c r="B23" s="5" t="s">
        <v>176</v>
      </c>
      <c r="C23" s="7"/>
      <c r="D23" s="10">
        <v>-12048.1</v>
      </c>
      <c r="E23" s="10">
        <f>D23</f>
        <v>-12048.1</v>
      </c>
      <c r="F23" s="10"/>
      <c r="G23" s="10">
        <v>-32246.97</v>
      </c>
      <c r="H23" s="7"/>
      <c r="I23" s="7"/>
      <c r="J23" s="7"/>
      <c r="K23" s="7"/>
      <c r="L23" s="7"/>
    </row>
    <row r="24" spans="1:12" x14ac:dyDescent="0.25">
      <c r="A24" s="4" t="s">
        <v>177</v>
      </c>
      <c r="B24" s="5" t="s">
        <v>178</v>
      </c>
      <c r="C24" s="7"/>
      <c r="D24" s="10">
        <v>587</v>
      </c>
      <c r="E24" s="10">
        <v>880.5</v>
      </c>
      <c r="F24" s="10">
        <v>15000</v>
      </c>
      <c r="G24" s="10">
        <v>3387.83</v>
      </c>
      <c r="H24" s="10">
        <v>16115.42</v>
      </c>
      <c r="I24" s="10">
        <v>18894.919999999998</v>
      </c>
      <c r="J24" s="10">
        <v>17082.57</v>
      </c>
      <c r="K24" s="10">
        <v>17664.53</v>
      </c>
      <c r="L24" s="7"/>
    </row>
    <row r="25" spans="1:12" x14ac:dyDescent="0.25">
      <c r="A25" s="4" t="s">
        <v>179</v>
      </c>
      <c r="B25" s="5" t="s">
        <v>180</v>
      </c>
      <c r="C25" s="7"/>
      <c r="D25" s="10">
        <v>1181.31</v>
      </c>
      <c r="E25" s="10">
        <v>1771.9649999999999</v>
      </c>
      <c r="F25" s="10">
        <v>11500</v>
      </c>
      <c r="G25" s="10">
        <v>1489.11</v>
      </c>
      <c r="H25" s="10">
        <v>16934.080000000002</v>
      </c>
      <c r="I25" s="10">
        <v>17242.439999999999</v>
      </c>
      <c r="J25" s="10">
        <v>12970.47</v>
      </c>
      <c r="K25" s="10">
        <v>12577.16</v>
      </c>
      <c r="L25" s="7"/>
    </row>
    <row r="26" spans="1:12" x14ac:dyDescent="0.25">
      <c r="A26" s="4" t="s">
        <v>181</v>
      </c>
      <c r="B26" s="5" t="s">
        <v>182</v>
      </c>
      <c r="C26" s="7"/>
      <c r="D26" s="7"/>
      <c r="E26" s="10"/>
      <c r="F26" s="10">
        <v>500</v>
      </c>
      <c r="G26" s="10">
        <v>-1274.3900000000001</v>
      </c>
      <c r="H26" s="10">
        <v>328.61</v>
      </c>
      <c r="I26" s="10">
        <v>-1741.86</v>
      </c>
      <c r="J26" s="10">
        <v>-820.44</v>
      </c>
      <c r="K26" s="10">
        <v>-287.08</v>
      </c>
      <c r="L26" s="7"/>
    </row>
    <row r="27" spans="1:12" x14ac:dyDescent="0.25">
      <c r="A27" s="4" t="s">
        <v>183</v>
      </c>
      <c r="B27" s="5" t="s">
        <v>184</v>
      </c>
      <c r="C27" s="7"/>
      <c r="D27" s="10">
        <v>2072.08</v>
      </c>
      <c r="E27" s="10">
        <v>3108.12</v>
      </c>
      <c r="F27" s="10">
        <v>12500</v>
      </c>
      <c r="G27" s="10">
        <v>11063.68</v>
      </c>
      <c r="H27" s="10">
        <v>12449.07</v>
      </c>
      <c r="I27" s="10">
        <v>12952.01</v>
      </c>
      <c r="J27" s="10">
        <v>12408.51</v>
      </c>
      <c r="K27" s="10">
        <v>10158.98</v>
      </c>
      <c r="L27" s="7"/>
    </row>
    <row r="28" spans="1:12" x14ac:dyDescent="0.25">
      <c r="A28" s="4"/>
      <c r="B28" s="5"/>
      <c r="C28" s="11"/>
      <c r="D28" s="11"/>
      <c r="E28" s="11"/>
      <c r="F28" s="15"/>
      <c r="G28" s="11"/>
      <c r="H28" s="11"/>
      <c r="I28" s="11"/>
      <c r="J28" s="11"/>
      <c r="K28" s="11"/>
      <c r="L28" s="11"/>
    </row>
    <row r="29" spans="1:12" x14ac:dyDescent="0.25">
      <c r="A29" s="4"/>
      <c r="B29" s="5" t="s">
        <v>54</v>
      </c>
      <c r="C29" s="7">
        <v>-50000</v>
      </c>
      <c r="D29" s="10">
        <v>10346.290000000001</v>
      </c>
      <c r="E29" s="10">
        <f>SUM(E9:E27)</f>
        <v>21543.484999999993</v>
      </c>
      <c r="F29" s="10">
        <f>SUM(F9:F27)</f>
        <v>3208.820000000007</v>
      </c>
      <c r="G29" s="10">
        <v>61671.03</v>
      </c>
      <c r="H29" s="10">
        <v>2005.8</v>
      </c>
      <c r="I29" s="10">
        <v>-6244.83</v>
      </c>
      <c r="J29" s="10">
        <v>-24775.97</v>
      </c>
      <c r="K29" s="10">
        <v>-57669.85</v>
      </c>
      <c r="L29" s="7"/>
    </row>
    <row r="30" spans="1:12" x14ac:dyDescent="0.25">
      <c r="A30" s="8"/>
      <c r="B30" s="8"/>
      <c r="C30" s="9"/>
      <c r="D30" s="9"/>
      <c r="E30" s="9"/>
      <c r="F30" s="9"/>
      <c r="G30" s="9"/>
      <c r="H30" s="9"/>
      <c r="I30" s="9"/>
      <c r="J30" s="9"/>
      <c r="K30" s="9"/>
      <c r="L30" s="9"/>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row r="42" spans="1:12" x14ac:dyDescent="0.25">
      <c r="A42" s="5"/>
      <c r="B42" s="5"/>
      <c r="C42" s="7"/>
      <c r="D42" s="7"/>
      <c r="E42" s="7"/>
      <c r="F42" s="7"/>
      <c r="G42" s="7"/>
      <c r="H42" s="7"/>
      <c r="I42" s="7"/>
      <c r="J42" s="7"/>
      <c r="K42" s="7"/>
      <c r="L42" s="7"/>
    </row>
    <row r="43" spans="1:12" x14ac:dyDescent="0.25">
      <c r="A43" s="5"/>
      <c r="B43" s="5"/>
      <c r="C43" s="7"/>
      <c r="D43" s="7"/>
      <c r="E43" s="7"/>
      <c r="F43" s="7"/>
      <c r="G43" s="7"/>
      <c r="H43" s="7"/>
      <c r="I43" s="7"/>
      <c r="J43" s="7"/>
      <c r="K43" s="7"/>
      <c r="L43" s="7"/>
    </row>
    <row r="44" spans="1:12" x14ac:dyDescent="0.25">
      <c r="A44" s="5"/>
      <c r="B44" s="5"/>
      <c r="C44" s="7"/>
      <c r="D44" s="7"/>
      <c r="E44" s="7"/>
      <c r="F44" s="7"/>
      <c r="G44" s="7"/>
      <c r="H44" s="7"/>
      <c r="I44" s="7"/>
      <c r="J44" s="7"/>
      <c r="K44" s="7"/>
      <c r="L44" s="7"/>
    </row>
    <row r="45" spans="1:12" x14ac:dyDescent="0.25">
      <c r="A45" s="5"/>
      <c r="B45" s="5"/>
      <c r="C45" s="7"/>
      <c r="D45" s="7"/>
      <c r="E45" s="7"/>
      <c r="F45" s="7"/>
      <c r="G45" s="7"/>
      <c r="H45" s="7"/>
      <c r="I45" s="7"/>
      <c r="J45" s="7"/>
      <c r="K45" s="7"/>
      <c r="L45" s="7"/>
    </row>
    <row r="46" spans="1:12" x14ac:dyDescent="0.25">
      <c r="A46" s="5"/>
      <c r="B46" s="5"/>
      <c r="C46" s="7"/>
      <c r="D46" s="7"/>
      <c r="E46" s="7"/>
      <c r="F46" s="7"/>
      <c r="G46" s="7"/>
      <c r="H46" s="7"/>
      <c r="I46" s="7"/>
      <c r="J46" s="7"/>
      <c r="K46" s="7"/>
      <c r="L46" s="7"/>
    </row>
    <row r="47" spans="1:12" x14ac:dyDescent="0.25">
      <c r="A47" s="5"/>
      <c r="B47" s="5"/>
      <c r="C47" s="7"/>
      <c r="D47" s="7"/>
      <c r="E47" s="7"/>
      <c r="F47" s="7"/>
      <c r="G47" s="7"/>
      <c r="H47" s="7"/>
      <c r="I47" s="7"/>
      <c r="J47" s="7"/>
      <c r="K47" s="7"/>
      <c r="L47" s="7"/>
    </row>
    <row r="48" spans="1:12" x14ac:dyDescent="0.25">
      <c r="A48" s="5"/>
      <c r="B48" s="5"/>
      <c r="C48" s="7"/>
      <c r="D48" s="7"/>
      <c r="E48" s="7"/>
      <c r="F48" s="7"/>
      <c r="G48" s="7"/>
      <c r="H48" s="7"/>
      <c r="I48" s="7"/>
      <c r="J48" s="7"/>
      <c r="K48" s="7"/>
      <c r="L48" s="7"/>
    </row>
    <row r="49" spans="1:12" x14ac:dyDescent="0.25">
      <c r="A49" s="5"/>
      <c r="B49" s="5"/>
      <c r="C49" s="7"/>
      <c r="D49" s="7"/>
      <c r="E49" s="7"/>
      <c r="F49" s="7"/>
      <c r="G49" s="7"/>
      <c r="H49" s="7"/>
      <c r="I49" s="7"/>
      <c r="J49" s="7"/>
      <c r="K49" s="7"/>
      <c r="L49" s="7"/>
    </row>
    <row r="50" spans="1:12" x14ac:dyDescent="0.25">
      <c r="A50" s="5"/>
      <c r="B50" s="5"/>
      <c r="C50" s="7"/>
      <c r="D50" s="7"/>
      <c r="E50" s="7"/>
      <c r="F50" s="7"/>
      <c r="G50" s="7"/>
      <c r="H50" s="7"/>
      <c r="I50" s="7"/>
      <c r="J50" s="7"/>
      <c r="K50" s="7"/>
      <c r="L50" s="7"/>
    </row>
    <row r="51" spans="1:12" x14ac:dyDescent="0.25">
      <c r="A51" s="5"/>
      <c r="B51" s="5"/>
      <c r="C51" s="7"/>
      <c r="D51" s="7"/>
      <c r="E51" s="7"/>
      <c r="F51" s="7"/>
      <c r="G51" s="7"/>
      <c r="H51" s="7"/>
      <c r="I51" s="7"/>
      <c r="J51" s="7"/>
      <c r="K51" s="7"/>
      <c r="L51" s="7"/>
    </row>
    <row r="52" spans="1:12" x14ac:dyDescent="0.25">
      <c r="A52" s="5"/>
      <c r="B52" s="5"/>
      <c r="C52" s="7"/>
      <c r="D52" s="7"/>
      <c r="E52" s="7"/>
      <c r="F52" s="7"/>
      <c r="G52" s="7"/>
      <c r="H52" s="7"/>
      <c r="I52" s="7"/>
      <c r="J52" s="7"/>
      <c r="K52" s="7"/>
      <c r="L52" s="7"/>
    </row>
    <row r="53" spans="1:12" x14ac:dyDescent="0.25">
      <c r="A53" s="5"/>
      <c r="B53" s="5"/>
      <c r="C53" s="7"/>
      <c r="D53" s="7"/>
      <c r="E53" s="7"/>
      <c r="F53" s="7"/>
      <c r="G53" s="7"/>
      <c r="H53" s="7"/>
      <c r="I53" s="7"/>
      <c r="J53" s="7"/>
      <c r="K53" s="7"/>
      <c r="L53" s="7"/>
    </row>
    <row r="54" spans="1:12" x14ac:dyDescent="0.25">
      <c r="A54" s="5"/>
      <c r="B54" s="5"/>
      <c r="C54" s="7"/>
      <c r="D54" s="7"/>
      <c r="E54" s="7"/>
      <c r="F54" s="7"/>
      <c r="G54" s="7"/>
      <c r="H54" s="7"/>
      <c r="I54" s="7"/>
      <c r="J54" s="7"/>
      <c r="K54" s="7"/>
      <c r="L54" s="7"/>
    </row>
    <row r="55" spans="1:12" x14ac:dyDescent="0.25">
      <c r="A55" s="5"/>
      <c r="B55" s="5"/>
      <c r="C55" s="7"/>
      <c r="D55" s="7"/>
      <c r="E55" s="7"/>
      <c r="F55" s="7"/>
      <c r="G55" s="7"/>
      <c r="H55" s="7"/>
      <c r="I55" s="7"/>
      <c r="J55" s="7"/>
      <c r="K55" s="7"/>
      <c r="L55" s="7"/>
    </row>
    <row r="56" spans="1:12" x14ac:dyDescent="0.25">
      <c r="A56" s="5"/>
      <c r="B56" s="5"/>
      <c r="C56" s="7"/>
      <c r="D56" s="7"/>
      <c r="E56" s="7"/>
      <c r="F56" s="7"/>
      <c r="G56" s="7"/>
      <c r="H56" s="7"/>
      <c r="I56" s="7"/>
      <c r="J56" s="7"/>
      <c r="K56" s="7"/>
      <c r="L56" s="7"/>
    </row>
    <row r="57" spans="1:12" x14ac:dyDescent="0.25">
      <c r="A57" s="5"/>
      <c r="B57" s="5"/>
      <c r="C57" s="7"/>
      <c r="D57" s="7"/>
      <c r="E57" s="7"/>
      <c r="F57" s="7"/>
      <c r="G57" s="7"/>
      <c r="H57" s="7"/>
      <c r="I57" s="7"/>
      <c r="J57" s="7"/>
      <c r="K57" s="7"/>
      <c r="L57" s="7"/>
    </row>
    <row r="58" spans="1:12" x14ac:dyDescent="0.25">
      <c r="A58" s="5"/>
      <c r="B58" s="5"/>
      <c r="C58" s="7"/>
      <c r="D58" s="7"/>
      <c r="E58" s="7"/>
      <c r="F58" s="7"/>
      <c r="G58" s="7"/>
      <c r="H58" s="7"/>
      <c r="I58" s="7"/>
      <c r="J58" s="7"/>
      <c r="K58" s="7"/>
      <c r="L58" s="7"/>
    </row>
  </sheetData>
  <mergeCells count="4">
    <mergeCell ref="A1:L1"/>
    <mergeCell ref="A2:L2"/>
    <mergeCell ref="A3:L3"/>
    <mergeCell ref="A8:L8"/>
  </mergeCells>
  <pageMargins left="0.75" right="0.75" top="0.75" bottom="0.75" header="0.03" footer="0.03"/>
  <pageSetup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
  <sheetViews>
    <sheetView zoomScaleNormal="100" workbookViewId="0">
      <selection activeCell="I39" sqref="I39"/>
    </sheetView>
  </sheetViews>
  <sheetFormatPr defaultRowHeight="13.2" x14ac:dyDescent="0.25"/>
  <cols>
    <col min="1" max="1" width="17.44140625" customWidth="1"/>
    <col min="2" max="2" width="37.33203125" customWidth="1"/>
    <col min="3" max="3" width="12.6640625" customWidth="1"/>
    <col min="4" max="5" width="12.109375" customWidth="1"/>
    <col min="6" max="9" width="14.44140625" customWidth="1"/>
    <col min="10" max="11" width="36.77734375" customWidth="1"/>
  </cols>
  <sheetData>
    <row r="1" spans="1:10" ht="13.8" x14ac:dyDescent="0.25">
      <c r="A1" s="49" t="s">
        <v>0</v>
      </c>
      <c r="B1" s="49"/>
      <c r="C1" s="49"/>
      <c r="D1" s="49"/>
      <c r="E1" s="49"/>
      <c r="F1" s="49"/>
      <c r="G1" s="49"/>
      <c r="H1" s="49"/>
      <c r="I1" s="49"/>
      <c r="J1" s="49"/>
    </row>
    <row r="2" spans="1:10" x14ac:dyDescent="0.25">
      <c r="A2" s="50" t="s">
        <v>185</v>
      </c>
      <c r="B2" s="50"/>
      <c r="C2" s="50"/>
      <c r="D2" s="50"/>
      <c r="E2" s="50"/>
      <c r="F2" s="50"/>
      <c r="G2" s="50"/>
      <c r="H2" s="50"/>
      <c r="I2" s="50"/>
      <c r="J2" s="50"/>
    </row>
    <row r="3" spans="1:10" x14ac:dyDescent="0.25">
      <c r="A3" s="50" t="s">
        <v>2</v>
      </c>
      <c r="B3" s="50"/>
      <c r="C3" s="50"/>
      <c r="D3" s="50"/>
      <c r="E3" s="50"/>
      <c r="F3" s="50"/>
      <c r="G3" s="50"/>
      <c r="H3" s="50"/>
      <c r="I3" s="50"/>
      <c r="J3" s="50"/>
    </row>
    <row r="4" spans="1:10" x14ac:dyDescent="0.25">
      <c r="C4" s="1" t="s">
        <v>3</v>
      </c>
      <c r="D4" s="1" t="s">
        <v>4</v>
      </c>
      <c r="E4" s="1" t="s">
        <v>5</v>
      </c>
      <c r="F4" s="1" t="s">
        <v>6</v>
      </c>
      <c r="G4" s="1" t="s">
        <v>7</v>
      </c>
      <c r="H4" s="1" t="s">
        <v>7</v>
      </c>
      <c r="I4" s="3" t="s">
        <v>7</v>
      </c>
    </row>
    <row r="5" spans="1:10" x14ac:dyDescent="0.25">
      <c r="C5" s="2" t="s">
        <v>8</v>
      </c>
      <c r="D5" s="1" t="s">
        <v>9</v>
      </c>
      <c r="E5" s="1" t="s">
        <v>7</v>
      </c>
      <c r="F5" s="1" t="s">
        <v>10</v>
      </c>
      <c r="G5" s="1" t="s">
        <v>11</v>
      </c>
      <c r="H5" s="1" t="s">
        <v>12</v>
      </c>
      <c r="I5" s="3" t="s">
        <v>13</v>
      </c>
    </row>
    <row r="6" spans="1:10" x14ac:dyDescent="0.25">
      <c r="C6" s="2" t="s">
        <v>16</v>
      </c>
      <c r="D6" s="3" t="s">
        <v>17</v>
      </c>
      <c r="E6" s="3" t="s">
        <v>18</v>
      </c>
      <c r="F6" s="3" t="s">
        <v>16</v>
      </c>
      <c r="G6" s="3" t="s">
        <v>19</v>
      </c>
      <c r="H6" s="3" t="s">
        <v>19</v>
      </c>
      <c r="I6" s="3" t="s">
        <v>19</v>
      </c>
      <c r="J6" s="3" t="s">
        <v>20</v>
      </c>
    </row>
    <row r="7" spans="1:10" x14ac:dyDescent="0.25">
      <c r="A7" s="8"/>
      <c r="B7" s="8"/>
      <c r="C7" s="9"/>
      <c r="D7" s="9"/>
      <c r="E7" s="9"/>
      <c r="F7" s="9"/>
      <c r="G7" s="9"/>
      <c r="H7" s="9"/>
      <c r="I7" s="9"/>
      <c r="J7" s="9"/>
    </row>
    <row r="8" spans="1:10" x14ac:dyDescent="0.25">
      <c r="A8" s="51" t="s">
        <v>21</v>
      </c>
      <c r="B8" s="52"/>
      <c r="C8" s="52"/>
      <c r="D8" s="52"/>
      <c r="E8" s="52"/>
      <c r="F8" s="52"/>
      <c r="G8" s="52"/>
      <c r="H8" s="52"/>
      <c r="I8" s="52"/>
      <c r="J8" s="52"/>
    </row>
    <row r="9" spans="1:10" x14ac:dyDescent="0.25">
      <c r="A9" s="4" t="s">
        <v>186</v>
      </c>
      <c r="B9" t="s">
        <v>187</v>
      </c>
      <c r="C9" s="28">
        <v>115</v>
      </c>
      <c r="F9" s="18">
        <v>100</v>
      </c>
    </row>
    <row r="10" spans="1:10" x14ac:dyDescent="0.25">
      <c r="A10" s="4" t="s">
        <v>188</v>
      </c>
      <c r="B10" s="5" t="s">
        <v>189</v>
      </c>
      <c r="C10" s="25">
        <v>1254.25</v>
      </c>
      <c r="D10" s="10">
        <v>727.1</v>
      </c>
      <c r="E10" s="10">
        <v>1090.6500000000001</v>
      </c>
      <c r="F10" s="18">
        <v>1257</v>
      </c>
      <c r="G10" s="10">
        <v>1214.2</v>
      </c>
      <c r="H10" s="10">
        <v>1898.9</v>
      </c>
      <c r="I10" s="10">
        <v>1108.3</v>
      </c>
      <c r="J10" s="7"/>
    </row>
    <row r="11" spans="1:10" x14ac:dyDescent="0.25">
      <c r="A11" s="4" t="s">
        <v>190</v>
      </c>
      <c r="B11" s="5" t="s">
        <v>191</v>
      </c>
      <c r="C11" s="25">
        <v>7463.55</v>
      </c>
      <c r="D11" s="10">
        <v>4326.6899999999996</v>
      </c>
      <c r="E11" s="10">
        <v>6490.0349999999999</v>
      </c>
      <c r="F11" s="18">
        <v>8400</v>
      </c>
      <c r="G11" s="10">
        <v>5859.94</v>
      </c>
      <c r="H11" s="10">
        <v>10649.09</v>
      </c>
      <c r="I11" s="10">
        <v>49866.45</v>
      </c>
      <c r="J11" s="7"/>
    </row>
    <row r="12" spans="1:10" x14ac:dyDescent="0.25">
      <c r="A12" s="4" t="s">
        <v>192</v>
      </c>
      <c r="B12" s="5" t="s">
        <v>193</v>
      </c>
      <c r="C12" s="25">
        <v>1725</v>
      </c>
      <c r="D12" s="7"/>
      <c r="E12" s="10"/>
      <c r="F12" s="18">
        <v>1500</v>
      </c>
      <c r="G12" s="7"/>
      <c r="H12" s="10">
        <v>1723.16</v>
      </c>
      <c r="I12" s="10">
        <v>514.05999999999995</v>
      </c>
      <c r="J12" s="7"/>
    </row>
    <row r="13" spans="1:10" x14ac:dyDescent="0.25">
      <c r="A13" s="4" t="s">
        <v>194</v>
      </c>
      <c r="B13" s="5" t="s">
        <v>195</v>
      </c>
      <c r="C13" s="26">
        <v>89012.4</v>
      </c>
      <c r="D13" s="10">
        <v>55167.199999999997</v>
      </c>
      <c r="E13" s="10">
        <v>82750.8</v>
      </c>
      <c r="F13" s="18">
        <v>104355</v>
      </c>
      <c r="G13" s="10">
        <v>86846.68</v>
      </c>
      <c r="H13" s="10">
        <v>91566.23</v>
      </c>
      <c r="I13" s="10">
        <v>82475.679999999993</v>
      </c>
      <c r="J13" s="7"/>
    </row>
    <row r="14" spans="1:10" x14ac:dyDescent="0.25">
      <c r="A14" s="4" t="s">
        <v>196</v>
      </c>
      <c r="B14" s="5" t="s">
        <v>197</v>
      </c>
      <c r="C14" s="25">
        <v>1500</v>
      </c>
      <c r="D14" s="10"/>
      <c r="E14" s="10"/>
      <c r="F14" s="18">
        <v>1500</v>
      </c>
      <c r="G14" s="10"/>
      <c r="H14" s="10"/>
      <c r="I14" s="10"/>
      <c r="J14" s="7"/>
    </row>
    <row r="15" spans="1:10" x14ac:dyDescent="0.25">
      <c r="A15" s="4" t="s">
        <v>198</v>
      </c>
      <c r="B15" s="5" t="s">
        <v>199</v>
      </c>
      <c r="C15" s="25">
        <v>250</v>
      </c>
      <c r="D15" s="10"/>
      <c r="E15" s="10"/>
      <c r="F15" s="18">
        <v>250</v>
      </c>
      <c r="G15" s="10"/>
      <c r="H15" s="10"/>
      <c r="I15" s="10"/>
      <c r="J15" s="7"/>
    </row>
    <row r="16" spans="1:10" x14ac:dyDescent="0.25">
      <c r="A16" s="4" t="s">
        <v>200</v>
      </c>
      <c r="B16" s="5" t="s">
        <v>201</v>
      </c>
      <c r="C16" s="25">
        <v>177635.12</v>
      </c>
      <c r="D16" s="10">
        <v>58530.36</v>
      </c>
      <c r="E16" s="10">
        <v>87795.54</v>
      </c>
      <c r="F16" s="18">
        <v>81988</v>
      </c>
      <c r="G16" s="10">
        <v>78596.570000000007</v>
      </c>
      <c r="H16" s="10">
        <v>79802.623999999996</v>
      </c>
      <c r="I16" s="10">
        <v>74806.53</v>
      </c>
      <c r="J16" s="7"/>
    </row>
    <row r="17" spans="1:10" x14ac:dyDescent="0.25">
      <c r="A17" s="4" t="s">
        <v>202</v>
      </c>
      <c r="B17" s="5" t="s">
        <v>203</v>
      </c>
      <c r="C17" s="18">
        <v>7350</v>
      </c>
      <c r="D17" s="10">
        <v>5269.11</v>
      </c>
      <c r="E17" s="10">
        <v>7903.665</v>
      </c>
      <c r="F17" s="18">
        <v>7350</v>
      </c>
      <c r="G17" s="10">
        <v>6594.89</v>
      </c>
      <c r="H17" s="10">
        <v>6767.61</v>
      </c>
      <c r="I17" s="10">
        <v>6043.4</v>
      </c>
      <c r="J17" s="7"/>
    </row>
    <row r="18" spans="1:10" x14ac:dyDescent="0.25">
      <c r="A18" s="4" t="s">
        <v>204</v>
      </c>
      <c r="B18" s="5" t="s">
        <v>205</v>
      </c>
      <c r="C18" s="18">
        <v>6200</v>
      </c>
      <c r="D18" s="7"/>
      <c r="E18" s="10"/>
      <c r="F18" s="18">
        <v>6200</v>
      </c>
      <c r="G18" s="7"/>
      <c r="H18" s="7"/>
      <c r="I18" s="10">
        <v>209.46</v>
      </c>
      <c r="J18" s="7"/>
    </row>
    <row r="19" spans="1:10" x14ac:dyDescent="0.25">
      <c r="A19" s="4"/>
      <c r="B19" s="5"/>
      <c r="C19" s="11"/>
      <c r="D19" s="11"/>
      <c r="E19" s="11"/>
      <c r="F19" s="19"/>
      <c r="G19" s="11"/>
      <c r="H19" s="11"/>
      <c r="I19" s="11"/>
      <c r="J19" s="11"/>
    </row>
    <row r="20" spans="1:10" x14ac:dyDescent="0.25">
      <c r="A20" s="4"/>
      <c r="B20" s="5" t="s">
        <v>54</v>
      </c>
      <c r="C20" s="7">
        <f>SUM(C9:C18)</f>
        <v>292505.32</v>
      </c>
      <c r="D20" s="10">
        <v>124020.46</v>
      </c>
      <c r="E20" s="10">
        <v>186030.69</v>
      </c>
      <c r="F20" s="20">
        <f>SUM(F9:F19)</f>
        <v>212900</v>
      </c>
      <c r="G20" s="10">
        <v>179112.28</v>
      </c>
      <c r="H20" s="10">
        <v>192407.614</v>
      </c>
      <c r="I20" s="10">
        <v>215023.88</v>
      </c>
      <c r="J20" s="7"/>
    </row>
    <row r="21" spans="1:10" x14ac:dyDescent="0.25">
      <c r="A21" s="8"/>
      <c r="B21" s="8"/>
      <c r="C21" s="9"/>
      <c r="D21" s="9"/>
      <c r="E21" s="9"/>
      <c r="F21" s="7"/>
      <c r="G21" s="9"/>
      <c r="H21" s="9"/>
      <c r="I21" s="9"/>
      <c r="J21" s="9"/>
    </row>
    <row r="22" spans="1:10" x14ac:dyDescent="0.25">
      <c r="A22" s="5"/>
      <c r="B22" s="5"/>
      <c r="C22" s="7"/>
      <c r="D22" s="7"/>
      <c r="E22" s="7"/>
      <c r="F22" s="7"/>
      <c r="G22" s="7"/>
      <c r="H22" s="7"/>
      <c r="I22" s="7"/>
      <c r="J22" s="7"/>
    </row>
    <row r="23" spans="1:10" x14ac:dyDescent="0.25">
      <c r="A23" s="5"/>
      <c r="B23" s="5"/>
      <c r="C23" s="7"/>
      <c r="D23" s="7"/>
      <c r="E23" s="7"/>
      <c r="F23" s="7"/>
      <c r="G23" s="7"/>
      <c r="H23" s="7"/>
      <c r="I23" s="7"/>
      <c r="J23" s="7"/>
    </row>
    <row r="24" spans="1:10" x14ac:dyDescent="0.25">
      <c r="A24" s="5"/>
      <c r="B24" s="5"/>
      <c r="C24" s="7"/>
      <c r="D24" s="7"/>
      <c r="E24" s="7"/>
      <c r="F24" s="7"/>
      <c r="G24" s="7"/>
      <c r="H24" s="7"/>
      <c r="I24" s="7"/>
      <c r="J24" s="7"/>
    </row>
    <row r="25" spans="1:10" x14ac:dyDescent="0.25">
      <c r="A25" s="5"/>
      <c r="B25" s="5"/>
      <c r="C25" s="7"/>
      <c r="D25" s="7"/>
      <c r="E25" s="7"/>
      <c r="F25" s="7"/>
      <c r="G25" s="7"/>
      <c r="H25" s="7"/>
      <c r="I25" s="7"/>
      <c r="J25" s="7"/>
    </row>
    <row r="26" spans="1:10" x14ac:dyDescent="0.25">
      <c r="A26" s="5"/>
      <c r="B26" s="5"/>
      <c r="C26" s="7"/>
      <c r="D26" s="7"/>
      <c r="E26" s="7"/>
      <c r="F26" s="7"/>
      <c r="G26" s="7"/>
      <c r="H26" s="7"/>
      <c r="I26" s="7"/>
      <c r="J26" s="7"/>
    </row>
    <row r="27" spans="1:10" x14ac:dyDescent="0.25">
      <c r="A27" s="5"/>
      <c r="B27" s="5"/>
      <c r="C27" s="7"/>
      <c r="D27" s="7"/>
      <c r="E27" s="7"/>
      <c r="F27" s="7"/>
      <c r="G27" s="7"/>
      <c r="H27" s="7"/>
      <c r="I27" s="7"/>
      <c r="J27" s="7"/>
    </row>
    <row r="28" spans="1:10" x14ac:dyDescent="0.25">
      <c r="A28" s="5"/>
      <c r="B28" s="5"/>
      <c r="C28" s="7"/>
      <c r="D28" s="7"/>
      <c r="E28" s="7"/>
      <c r="F28" s="7"/>
      <c r="G28" s="7"/>
      <c r="H28" s="7"/>
      <c r="I28" s="7"/>
      <c r="J28" s="7"/>
    </row>
    <row r="29" spans="1:10" x14ac:dyDescent="0.25">
      <c r="A29" s="5"/>
      <c r="B29" s="5"/>
      <c r="C29" s="7"/>
      <c r="D29" s="7"/>
      <c r="E29" s="7"/>
      <c r="F29" s="7"/>
      <c r="G29" s="7"/>
      <c r="H29" s="7"/>
      <c r="I29" s="7"/>
      <c r="J29" s="7"/>
    </row>
    <row r="30" spans="1:10" x14ac:dyDescent="0.25">
      <c r="A30" s="5"/>
      <c r="B30" s="5"/>
      <c r="C30" s="7"/>
      <c r="D30" s="7"/>
      <c r="E30" s="7"/>
      <c r="F30" s="7"/>
      <c r="G30" s="7"/>
      <c r="H30" s="7"/>
      <c r="I30" s="7"/>
      <c r="J30" s="7"/>
    </row>
    <row r="31" spans="1:10" x14ac:dyDescent="0.25">
      <c r="A31" s="5"/>
      <c r="B31" s="5"/>
      <c r="C31" s="7"/>
      <c r="D31" s="7"/>
      <c r="E31" s="7"/>
      <c r="F31" s="7"/>
      <c r="G31" s="7"/>
      <c r="H31" s="7"/>
      <c r="I31" s="7"/>
      <c r="J31" s="7"/>
    </row>
    <row r="32" spans="1:10" x14ac:dyDescent="0.25">
      <c r="A32" s="5"/>
      <c r="B32" s="5"/>
      <c r="C32" s="7"/>
      <c r="D32" s="7"/>
      <c r="E32" s="7"/>
      <c r="F32" s="7"/>
      <c r="G32" s="7"/>
      <c r="H32" s="7"/>
      <c r="I32" s="7"/>
      <c r="J32" s="7"/>
    </row>
    <row r="33" spans="1:10" x14ac:dyDescent="0.25">
      <c r="A33" s="5"/>
      <c r="B33" s="5"/>
      <c r="C33" s="7"/>
      <c r="D33" s="7"/>
      <c r="E33" s="7"/>
      <c r="F33" s="7"/>
      <c r="G33" s="7"/>
      <c r="H33" s="7"/>
      <c r="I33" s="7"/>
      <c r="J33" s="7"/>
    </row>
    <row r="34" spans="1:10" x14ac:dyDescent="0.25">
      <c r="A34" s="5"/>
      <c r="B34" s="5"/>
      <c r="C34" s="7"/>
      <c r="D34" s="7"/>
      <c r="E34" s="7"/>
      <c r="F34" s="7"/>
      <c r="G34" s="7"/>
      <c r="H34" s="7"/>
      <c r="I34" s="7"/>
      <c r="J34" s="7"/>
    </row>
    <row r="35" spans="1:10" x14ac:dyDescent="0.25">
      <c r="A35" s="5"/>
      <c r="B35" s="5"/>
      <c r="C35" s="7"/>
      <c r="D35" s="7"/>
      <c r="E35" s="7"/>
      <c r="F35" s="7"/>
      <c r="G35" s="7"/>
      <c r="H35" s="7"/>
      <c r="I35" s="7"/>
      <c r="J35" s="7"/>
    </row>
    <row r="36" spans="1:10" x14ac:dyDescent="0.25">
      <c r="A36" s="5"/>
      <c r="B36" s="5"/>
      <c r="C36" s="7"/>
      <c r="D36" s="7"/>
      <c r="E36" s="7"/>
      <c r="F36" s="7"/>
      <c r="G36" s="7"/>
      <c r="H36" s="7"/>
      <c r="I36" s="7"/>
      <c r="J36" s="7"/>
    </row>
    <row r="37" spans="1:10" x14ac:dyDescent="0.25">
      <c r="A37" s="5"/>
      <c r="B37" s="5"/>
      <c r="C37" s="7"/>
      <c r="D37" s="7"/>
      <c r="E37" s="7"/>
      <c r="F37" s="7"/>
      <c r="G37" s="7"/>
      <c r="H37" s="7"/>
      <c r="I37" s="7"/>
      <c r="J37" s="7"/>
    </row>
    <row r="38" spans="1:10" x14ac:dyDescent="0.25">
      <c r="A38" s="5"/>
      <c r="B38" s="5"/>
      <c r="C38" s="7"/>
      <c r="D38" s="7"/>
      <c r="E38" s="7"/>
      <c r="F38" s="7"/>
      <c r="G38" s="7"/>
      <c r="H38" s="7"/>
      <c r="I38" s="7"/>
      <c r="J38" s="7"/>
    </row>
    <row r="39" spans="1:10" x14ac:dyDescent="0.25">
      <c r="A39" s="5"/>
      <c r="B39" s="5"/>
      <c r="C39" s="7"/>
      <c r="D39" s="7"/>
      <c r="E39" s="7"/>
      <c r="F39" s="7"/>
      <c r="G39" s="7"/>
      <c r="H39" s="7"/>
      <c r="I39" s="7"/>
      <c r="J39" s="7"/>
    </row>
    <row r="40" spans="1:10" x14ac:dyDescent="0.25">
      <c r="A40" s="5"/>
      <c r="B40" s="5"/>
      <c r="C40" s="7"/>
      <c r="D40" s="7"/>
      <c r="E40" s="7"/>
      <c r="F40" s="7"/>
      <c r="G40" s="7"/>
      <c r="H40" s="7"/>
      <c r="I40" s="7"/>
      <c r="J40" s="7"/>
    </row>
    <row r="41" spans="1:10" x14ac:dyDescent="0.25">
      <c r="A41" s="5"/>
      <c r="B41" s="5"/>
      <c r="C41" s="7"/>
      <c r="D41" s="7"/>
      <c r="E41" s="7"/>
      <c r="F41" s="7"/>
      <c r="G41" s="7"/>
      <c r="H41" s="7"/>
      <c r="I41" s="7"/>
      <c r="J41" s="7"/>
    </row>
    <row r="42" spans="1:10" x14ac:dyDescent="0.25">
      <c r="A42" s="5"/>
      <c r="B42" s="5"/>
      <c r="C42" s="7"/>
      <c r="D42" s="7"/>
      <c r="E42" s="7"/>
      <c r="F42" s="7"/>
      <c r="G42" s="7"/>
      <c r="H42" s="7"/>
      <c r="I42" s="7"/>
      <c r="J42" s="7"/>
    </row>
    <row r="43" spans="1:10" x14ac:dyDescent="0.25">
      <c r="A43" s="5"/>
      <c r="B43" s="5"/>
      <c r="C43" s="7"/>
      <c r="D43" s="7"/>
      <c r="E43" s="7"/>
      <c r="F43" s="7"/>
      <c r="G43" s="7"/>
      <c r="H43" s="7"/>
      <c r="I43" s="7"/>
      <c r="J43" s="7"/>
    </row>
    <row r="44" spans="1:10" x14ac:dyDescent="0.25">
      <c r="A44" s="5"/>
      <c r="B44" s="5"/>
      <c r="C44" s="7"/>
      <c r="D44" s="7"/>
      <c r="E44" s="7"/>
      <c r="F44" s="7"/>
      <c r="G44" s="7"/>
      <c r="H44" s="7"/>
      <c r="I44" s="7"/>
      <c r="J44" s="7"/>
    </row>
    <row r="45" spans="1:10" x14ac:dyDescent="0.25">
      <c r="A45" s="5"/>
      <c r="B45" s="5"/>
      <c r="C45" s="7"/>
      <c r="D45" s="7"/>
      <c r="E45" s="7"/>
      <c r="F45" s="7"/>
      <c r="G45" s="7"/>
      <c r="H45" s="7"/>
      <c r="I45" s="7"/>
      <c r="J45" s="7"/>
    </row>
    <row r="46" spans="1:10" x14ac:dyDescent="0.25">
      <c r="A46" s="5"/>
      <c r="B46" s="5"/>
      <c r="C46" s="7"/>
      <c r="D46" s="7"/>
      <c r="E46" s="7"/>
      <c r="F46" s="7"/>
      <c r="G46" s="7"/>
      <c r="H46" s="7"/>
      <c r="I46" s="7"/>
      <c r="J46" s="7"/>
    </row>
    <row r="47" spans="1:10" x14ac:dyDescent="0.25">
      <c r="A47" s="5"/>
      <c r="B47" s="5"/>
      <c r="C47" s="7"/>
      <c r="D47" s="7"/>
      <c r="E47" s="7"/>
      <c r="F47" s="7"/>
      <c r="G47" s="7"/>
      <c r="H47" s="7"/>
      <c r="I47" s="7"/>
      <c r="J47" s="7"/>
    </row>
    <row r="48" spans="1:10" x14ac:dyDescent="0.25">
      <c r="A48" s="5"/>
      <c r="B48" s="5"/>
      <c r="C48" s="7"/>
      <c r="D48" s="7"/>
      <c r="E48" s="7"/>
      <c r="F48" s="7"/>
      <c r="G48" s="7"/>
      <c r="H48" s="7"/>
      <c r="I48" s="7"/>
      <c r="J48" s="7"/>
    </row>
    <row r="49" spans="1:10" x14ac:dyDescent="0.25">
      <c r="A49" s="5"/>
      <c r="B49" s="5"/>
      <c r="C49" s="7"/>
      <c r="D49" s="7"/>
      <c r="E49" s="7"/>
      <c r="G49" s="7"/>
      <c r="H49" s="7"/>
      <c r="I49" s="7"/>
      <c r="J49" s="7"/>
    </row>
  </sheetData>
  <mergeCells count="4">
    <mergeCell ref="A1:J1"/>
    <mergeCell ref="A2:J2"/>
    <mergeCell ref="A3:J3"/>
    <mergeCell ref="A8:J8"/>
  </mergeCells>
  <pageMargins left="0.75" right="0.75" top="0.75" bottom="0.75" header="0.03" footer="0.03"/>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1"/>
  <sheetViews>
    <sheetView zoomScaleNormal="100" workbookViewId="0">
      <selection activeCell="I39" sqref="I39"/>
    </sheetView>
  </sheetViews>
  <sheetFormatPr defaultRowHeight="13.2" x14ac:dyDescent="0.25"/>
  <cols>
    <col min="1" max="1" width="15.6640625" customWidth="1"/>
    <col min="2" max="2" width="26.6640625" customWidth="1"/>
    <col min="3" max="3" width="12.6640625" customWidth="1"/>
    <col min="4" max="4" width="11.44140625" customWidth="1"/>
    <col min="5" max="5" width="13.332031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206</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207</v>
      </c>
      <c r="B9" s="5" t="s">
        <v>208</v>
      </c>
      <c r="C9" s="10">
        <v>-22500</v>
      </c>
      <c r="D9" s="10">
        <v>-17219.7</v>
      </c>
      <c r="E9" s="10">
        <v>-25829.55</v>
      </c>
      <c r="F9" s="12">
        <v>-15000</v>
      </c>
      <c r="G9" s="10">
        <v>-11818.84</v>
      </c>
      <c r="H9" s="10">
        <v>-19000</v>
      </c>
      <c r="I9" s="10">
        <v>-19214.71</v>
      </c>
      <c r="J9" s="10">
        <v>-18821.400000000001</v>
      </c>
      <c r="K9" s="10">
        <v>-18525</v>
      </c>
      <c r="L9" s="7"/>
    </row>
    <row r="10" spans="1:12" x14ac:dyDescent="0.25">
      <c r="A10" s="4" t="s">
        <v>209</v>
      </c>
      <c r="B10" s="5" t="s">
        <v>210</v>
      </c>
      <c r="C10" s="10">
        <v>600</v>
      </c>
      <c r="D10" s="7"/>
      <c r="E10" s="10"/>
      <c r="F10" s="12">
        <v>200</v>
      </c>
      <c r="G10" s="7"/>
      <c r="H10" s="10">
        <v>141.5</v>
      </c>
      <c r="I10" s="10">
        <v>339.6</v>
      </c>
      <c r="J10" s="10">
        <v>339.6</v>
      </c>
      <c r="K10" s="10">
        <v>339.6</v>
      </c>
      <c r="L10" s="7"/>
    </row>
    <row r="11" spans="1:12" x14ac:dyDescent="0.25">
      <c r="A11" s="4"/>
      <c r="B11" s="5"/>
      <c r="C11" s="11"/>
      <c r="D11" s="11"/>
      <c r="E11" s="11"/>
      <c r="F11" s="13"/>
      <c r="G11" s="11"/>
      <c r="H11" s="11"/>
      <c r="I11" s="11"/>
      <c r="J11" s="11"/>
      <c r="K11" s="11"/>
      <c r="L11" s="11"/>
    </row>
    <row r="12" spans="1:12" x14ac:dyDescent="0.25">
      <c r="A12" s="4"/>
      <c r="B12" s="5" t="s">
        <v>54</v>
      </c>
      <c r="C12" s="10">
        <f>SUM(C9:C10)</f>
        <v>-21900</v>
      </c>
      <c r="D12" s="10">
        <v>-17219.7</v>
      </c>
      <c r="E12" s="10">
        <v>-25829.55</v>
      </c>
      <c r="F12" s="12">
        <v>-14800</v>
      </c>
      <c r="G12" s="10">
        <v>-11818.84</v>
      </c>
      <c r="H12" s="10">
        <v>-18858.5</v>
      </c>
      <c r="I12" s="10">
        <v>-18875.11</v>
      </c>
      <c r="J12" s="10">
        <v>-18481.8</v>
      </c>
      <c r="K12" s="10">
        <v>-18185.400000000001</v>
      </c>
      <c r="L12" s="7"/>
    </row>
    <row r="13" spans="1:12" x14ac:dyDescent="0.25">
      <c r="A13" s="8"/>
      <c r="B13" s="8"/>
      <c r="C13" s="9"/>
      <c r="D13" s="9"/>
      <c r="E13" s="9"/>
      <c r="F13" s="9"/>
      <c r="G13" s="9"/>
      <c r="H13" s="9"/>
      <c r="I13" s="9"/>
      <c r="J13" s="9"/>
      <c r="K13" s="9"/>
      <c r="L13" s="9"/>
    </row>
    <row r="14" spans="1:12" x14ac:dyDescent="0.25">
      <c r="A14" s="5"/>
      <c r="B14" s="5"/>
      <c r="C14" s="7"/>
      <c r="D14" s="7"/>
      <c r="E14" s="7"/>
      <c r="F14" s="7"/>
      <c r="G14" s="7"/>
      <c r="H14" s="7"/>
      <c r="I14" s="7"/>
      <c r="J14" s="7"/>
      <c r="K14" s="7"/>
      <c r="L14" s="7"/>
    </row>
    <row r="15" spans="1:12" x14ac:dyDescent="0.25">
      <c r="A15" s="5"/>
      <c r="B15" s="5"/>
      <c r="C15" s="7"/>
      <c r="D15" s="7"/>
      <c r="E15" s="7"/>
      <c r="F15" s="7"/>
      <c r="G15" s="7"/>
      <c r="H15" s="7"/>
      <c r="I15" s="7"/>
      <c r="J15" s="7"/>
      <c r="K15" s="7"/>
      <c r="L15" s="7"/>
    </row>
    <row r="16" spans="1:12" x14ac:dyDescent="0.25">
      <c r="A16" s="5"/>
      <c r="B16" s="5"/>
      <c r="C16" s="7"/>
      <c r="D16" s="7"/>
      <c r="E16" s="7"/>
      <c r="F16" s="7"/>
      <c r="G16" s="7"/>
      <c r="H16" s="7"/>
      <c r="I16" s="7"/>
      <c r="J16" s="7"/>
      <c r="K16" s="7"/>
      <c r="L16" s="7"/>
    </row>
    <row r="17" spans="1:12" x14ac:dyDescent="0.25">
      <c r="A17" s="5"/>
      <c r="B17" s="5"/>
      <c r="C17" s="7"/>
      <c r="D17" s="7"/>
      <c r="E17" s="7"/>
      <c r="F17" s="7"/>
      <c r="G17" s="7"/>
      <c r="H17" s="7"/>
      <c r="I17" s="7"/>
      <c r="J17" s="7"/>
      <c r="K17" s="7"/>
      <c r="L17" s="7"/>
    </row>
    <row r="18" spans="1:12" x14ac:dyDescent="0.25">
      <c r="A18" s="5"/>
      <c r="B18" s="5"/>
      <c r="C18" s="7"/>
      <c r="D18" s="7"/>
      <c r="E18" s="7"/>
      <c r="F18" s="7"/>
      <c r="G18" s="7"/>
      <c r="H18" s="7"/>
      <c r="I18" s="7"/>
      <c r="J18" s="7"/>
      <c r="K18" s="7"/>
      <c r="L18" s="7"/>
    </row>
    <row r="19" spans="1:12" x14ac:dyDescent="0.25">
      <c r="A19" s="5"/>
      <c r="B19" s="5"/>
      <c r="C19" s="7"/>
      <c r="D19" s="7"/>
      <c r="E19" s="7"/>
      <c r="F19" s="7"/>
      <c r="G19" s="7"/>
      <c r="H19" s="7"/>
      <c r="I19" s="7"/>
      <c r="J19" s="7"/>
      <c r="K19" s="7"/>
      <c r="L19" s="7"/>
    </row>
    <row r="20" spans="1:12" x14ac:dyDescent="0.25">
      <c r="A20" s="5"/>
      <c r="B20" s="5"/>
      <c r="C20" s="7"/>
      <c r="D20" s="7"/>
      <c r="E20" s="7"/>
      <c r="F20" s="7"/>
      <c r="G20" s="7"/>
      <c r="H20" s="7"/>
      <c r="I20" s="7"/>
      <c r="J20" s="7"/>
      <c r="K20" s="7"/>
      <c r="L20" s="7"/>
    </row>
    <row r="21" spans="1:12" x14ac:dyDescent="0.25">
      <c r="A21" s="5"/>
      <c r="B21" s="5"/>
      <c r="C21" s="7"/>
      <c r="D21" s="7"/>
      <c r="E21" s="7"/>
      <c r="F21" s="7"/>
      <c r="G21" s="7"/>
      <c r="H21" s="7"/>
      <c r="I21" s="7"/>
      <c r="J21" s="7"/>
      <c r="K21" s="7"/>
      <c r="L21" s="7"/>
    </row>
    <row r="22" spans="1:12" x14ac:dyDescent="0.25">
      <c r="A22" s="5"/>
      <c r="B22" s="5"/>
      <c r="C22" s="7"/>
      <c r="D22" s="7"/>
      <c r="E22" s="7"/>
      <c r="F22" s="7"/>
      <c r="G22" s="7"/>
      <c r="H22" s="7"/>
      <c r="I22" s="7"/>
      <c r="J22" s="7"/>
      <c r="K22" s="7"/>
      <c r="L22" s="7"/>
    </row>
    <row r="23" spans="1:12" x14ac:dyDescent="0.25">
      <c r="A23" s="5"/>
      <c r="B23" s="5"/>
      <c r="C23" s="7"/>
      <c r="D23" s="7"/>
      <c r="E23" s="7"/>
      <c r="F23" s="7"/>
      <c r="G23" s="7"/>
      <c r="H23" s="7"/>
      <c r="I23" s="7"/>
      <c r="J23" s="7"/>
      <c r="K23" s="7"/>
      <c r="L23" s="7"/>
    </row>
    <row r="24" spans="1:12" x14ac:dyDescent="0.25">
      <c r="A24" s="5"/>
      <c r="B24" s="5"/>
      <c r="C24" s="7"/>
      <c r="D24" s="7"/>
      <c r="E24" s="7"/>
      <c r="F24" s="7"/>
      <c r="G24" s="7"/>
      <c r="H24" s="7"/>
      <c r="I24" s="7"/>
      <c r="J24" s="7"/>
      <c r="K24" s="7"/>
      <c r="L24" s="7"/>
    </row>
    <row r="25" spans="1:12" x14ac:dyDescent="0.25">
      <c r="A25" s="5"/>
      <c r="B25" s="5"/>
      <c r="C25" s="7"/>
      <c r="D25" s="7"/>
      <c r="E25" s="7"/>
      <c r="F25" s="7"/>
      <c r="G25" s="7"/>
      <c r="H25" s="7"/>
      <c r="I25" s="7"/>
      <c r="J25" s="7"/>
      <c r="K25" s="7"/>
      <c r="L25" s="7"/>
    </row>
    <row r="26" spans="1:12" x14ac:dyDescent="0.25">
      <c r="A26" s="5"/>
      <c r="B26" s="5"/>
      <c r="C26" s="7"/>
      <c r="D26" s="7"/>
      <c r="E26" s="7"/>
      <c r="F26" s="7"/>
      <c r="G26" s="7"/>
      <c r="H26" s="7"/>
      <c r="I26" s="7"/>
      <c r="J26" s="7"/>
      <c r="K26" s="7"/>
      <c r="L26" s="7"/>
    </row>
    <row r="27" spans="1:12" x14ac:dyDescent="0.25">
      <c r="A27" s="5"/>
      <c r="B27" s="5"/>
      <c r="C27" s="7"/>
      <c r="D27" s="7"/>
      <c r="E27" s="7"/>
      <c r="F27" s="7"/>
      <c r="G27" s="7"/>
      <c r="H27" s="7"/>
      <c r="I27" s="7"/>
      <c r="J27" s="7"/>
      <c r="K27" s="7"/>
      <c r="L27" s="7"/>
    </row>
    <row r="28" spans="1:12" x14ac:dyDescent="0.25">
      <c r="A28" s="5"/>
      <c r="B28" s="5"/>
      <c r="C28" s="7"/>
      <c r="D28" s="7"/>
      <c r="E28" s="7"/>
      <c r="F28" s="7"/>
      <c r="G28" s="7"/>
      <c r="H28" s="7"/>
      <c r="I28" s="7"/>
      <c r="J28" s="7"/>
      <c r="K28" s="7"/>
      <c r="L28" s="7"/>
    </row>
    <row r="29" spans="1:12" x14ac:dyDescent="0.25">
      <c r="A29" s="5"/>
      <c r="B29" s="5"/>
      <c r="C29" s="7"/>
      <c r="D29" s="7"/>
      <c r="E29" s="7"/>
      <c r="F29" s="7"/>
      <c r="G29" s="7"/>
      <c r="H29" s="7"/>
      <c r="I29" s="7"/>
      <c r="J29" s="7"/>
      <c r="K29" s="7"/>
      <c r="L29" s="7"/>
    </row>
    <row r="30" spans="1:12" x14ac:dyDescent="0.25">
      <c r="A30" s="5"/>
      <c r="B30" s="5"/>
      <c r="C30" s="7"/>
      <c r="D30" s="7"/>
      <c r="E30" s="7"/>
      <c r="F30" s="7"/>
      <c r="G30" s="7"/>
      <c r="H30" s="7"/>
      <c r="I30" s="7"/>
      <c r="J30" s="7"/>
      <c r="K30" s="7"/>
      <c r="L30" s="7"/>
    </row>
    <row r="31" spans="1:12" x14ac:dyDescent="0.25">
      <c r="A31" s="5"/>
      <c r="B31" s="5"/>
      <c r="C31" s="7"/>
      <c r="D31" s="7"/>
      <c r="E31" s="7"/>
      <c r="F31" s="7"/>
      <c r="G31" s="7"/>
      <c r="H31" s="7"/>
      <c r="I31" s="7"/>
      <c r="J31" s="7"/>
      <c r="K31" s="7"/>
      <c r="L31" s="7"/>
    </row>
    <row r="32" spans="1:12" x14ac:dyDescent="0.25">
      <c r="A32" s="5"/>
      <c r="B32" s="5"/>
      <c r="C32" s="7"/>
      <c r="D32" s="7"/>
      <c r="E32" s="7"/>
      <c r="F32" s="7"/>
      <c r="G32" s="7"/>
      <c r="H32" s="7"/>
      <c r="I32" s="7"/>
      <c r="J32" s="7"/>
      <c r="K32" s="7"/>
      <c r="L32" s="7"/>
    </row>
    <row r="33" spans="1:12" x14ac:dyDescent="0.25">
      <c r="A33" s="5"/>
      <c r="B33" s="5"/>
      <c r="C33" s="7"/>
      <c r="D33" s="7"/>
      <c r="E33" s="7"/>
      <c r="F33" s="7"/>
      <c r="G33" s="7"/>
      <c r="H33" s="7"/>
      <c r="I33" s="7"/>
      <c r="J33" s="7"/>
      <c r="K33" s="7"/>
      <c r="L33" s="7"/>
    </row>
    <row r="34" spans="1:12" x14ac:dyDescent="0.25">
      <c r="A34" s="5"/>
      <c r="B34" s="5"/>
      <c r="C34" s="7"/>
      <c r="D34" s="7"/>
      <c r="E34" s="7"/>
      <c r="F34" s="7"/>
      <c r="G34" s="7"/>
      <c r="H34" s="7"/>
      <c r="I34" s="7"/>
      <c r="J34" s="7"/>
      <c r="K34" s="7"/>
      <c r="L34" s="7"/>
    </row>
    <row r="35" spans="1:12" x14ac:dyDescent="0.25">
      <c r="A35" s="5"/>
      <c r="B35" s="5"/>
      <c r="C35" s="7"/>
      <c r="D35" s="7"/>
      <c r="E35" s="7"/>
      <c r="F35" s="7"/>
      <c r="G35" s="7"/>
      <c r="H35" s="7"/>
      <c r="I35" s="7"/>
      <c r="J35" s="7"/>
      <c r="K35" s="7"/>
      <c r="L35" s="7"/>
    </row>
    <row r="36" spans="1:12" x14ac:dyDescent="0.25">
      <c r="A36" s="5"/>
      <c r="B36" s="5"/>
      <c r="C36" s="7"/>
      <c r="D36" s="7"/>
      <c r="E36" s="7"/>
      <c r="F36" s="7"/>
      <c r="G36" s="7"/>
      <c r="H36" s="7"/>
      <c r="I36" s="7"/>
      <c r="J36" s="7"/>
      <c r="K36" s="7"/>
      <c r="L36" s="7"/>
    </row>
    <row r="37" spans="1:12" x14ac:dyDescent="0.25">
      <c r="A37" s="5"/>
      <c r="B37" s="5"/>
      <c r="C37" s="7"/>
      <c r="D37" s="7"/>
      <c r="E37" s="7"/>
      <c r="F37" s="7"/>
      <c r="G37" s="7"/>
      <c r="H37" s="7"/>
      <c r="I37" s="7"/>
      <c r="J37" s="7"/>
      <c r="K37" s="7"/>
      <c r="L37" s="7"/>
    </row>
    <row r="38" spans="1:12" x14ac:dyDescent="0.25">
      <c r="A38" s="5"/>
      <c r="B38" s="5"/>
      <c r="C38" s="7"/>
      <c r="D38" s="7"/>
      <c r="E38" s="7"/>
      <c r="F38" s="7"/>
      <c r="G38" s="7"/>
      <c r="H38" s="7"/>
      <c r="I38" s="7"/>
      <c r="J38" s="7"/>
      <c r="K38" s="7"/>
      <c r="L38" s="7"/>
    </row>
    <row r="39" spans="1:12" x14ac:dyDescent="0.25">
      <c r="A39" s="5"/>
      <c r="B39" s="5"/>
      <c r="C39" s="7"/>
      <c r="D39" s="7"/>
      <c r="E39" s="7"/>
      <c r="F39" s="7"/>
      <c r="G39" s="7"/>
      <c r="H39" s="7"/>
      <c r="I39" s="7"/>
      <c r="J39" s="7"/>
      <c r="K39" s="7"/>
      <c r="L39" s="7"/>
    </row>
    <row r="40" spans="1:12" x14ac:dyDescent="0.25">
      <c r="A40" s="5"/>
      <c r="B40" s="5"/>
      <c r="C40" s="7"/>
      <c r="D40" s="7"/>
      <c r="E40" s="7"/>
      <c r="F40" s="7"/>
      <c r="G40" s="7"/>
      <c r="H40" s="7"/>
      <c r="I40" s="7"/>
      <c r="J40" s="7"/>
      <c r="K40" s="7"/>
      <c r="L40" s="7"/>
    </row>
    <row r="41" spans="1:12" x14ac:dyDescent="0.25">
      <c r="A41" s="5"/>
      <c r="B41" s="5"/>
      <c r="C41" s="7"/>
      <c r="D41" s="7"/>
      <c r="E41" s="7"/>
      <c r="F41" s="7"/>
      <c r="G41" s="7"/>
      <c r="H41" s="7"/>
      <c r="I41" s="7"/>
      <c r="J41" s="7"/>
      <c r="K41" s="7"/>
      <c r="L41" s="7"/>
    </row>
  </sheetData>
  <mergeCells count="4">
    <mergeCell ref="A1:L1"/>
    <mergeCell ref="A2:L2"/>
    <mergeCell ref="A3:L3"/>
    <mergeCell ref="A8:L8"/>
  </mergeCells>
  <pageMargins left="0.75" right="0.75" top="0.75" bottom="0.75" header="0.03" footer="0.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91"/>
  <sheetViews>
    <sheetView topLeftCell="A4" zoomScaleNormal="100" workbookViewId="0">
      <selection activeCell="I39" sqref="I39"/>
    </sheetView>
  </sheetViews>
  <sheetFormatPr defaultRowHeight="13.2" x14ac:dyDescent="0.25"/>
  <cols>
    <col min="1" max="1" width="19.44140625" customWidth="1"/>
    <col min="2" max="2" width="44.77734375" customWidth="1"/>
    <col min="3" max="3" width="15.33203125" customWidth="1"/>
    <col min="4" max="4" width="11.77734375" customWidth="1"/>
    <col min="5" max="5" width="11.6640625" customWidth="1"/>
    <col min="6" max="11" width="14.44140625" customWidth="1"/>
    <col min="12" max="12" width="30.6640625" customWidth="1"/>
  </cols>
  <sheetData>
    <row r="1" spans="1:12" ht="13.8" x14ac:dyDescent="0.25">
      <c r="A1" s="49" t="s">
        <v>0</v>
      </c>
      <c r="B1" s="49"/>
      <c r="C1" s="49"/>
      <c r="D1" s="49"/>
      <c r="E1" s="49"/>
      <c r="F1" s="49"/>
      <c r="G1" s="49"/>
      <c r="H1" s="49"/>
      <c r="I1" s="49"/>
      <c r="J1" s="49"/>
      <c r="K1" s="49"/>
      <c r="L1" s="49"/>
    </row>
    <row r="2" spans="1:12" x14ac:dyDescent="0.25">
      <c r="A2" s="50" t="s">
        <v>211</v>
      </c>
      <c r="B2" s="50"/>
      <c r="C2" s="50"/>
      <c r="D2" s="50"/>
      <c r="E2" s="50"/>
      <c r="F2" s="50"/>
      <c r="G2" s="50"/>
      <c r="H2" s="50"/>
      <c r="I2" s="50"/>
      <c r="J2" s="50"/>
      <c r="K2" s="50"/>
      <c r="L2" s="50"/>
    </row>
    <row r="3" spans="1:12" x14ac:dyDescent="0.25">
      <c r="A3" s="50" t="s">
        <v>2</v>
      </c>
      <c r="B3" s="50"/>
      <c r="C3" s="50"/>
      <c r="D3" s="50"/>
      <c r="E3" s="50"/>
      <c r="F3" s="50"/>
      <c r="G3" s="50"/>
      <c r="H3" s="50"/>
      <c r="I3" s="50"/>
      <c r="J3" s="50"/>
      <c r="K3" s="50"/>
      <c r="L3" s="50"/>
    </row>
    <row r="4" spans="1:12" x14ac:dyDescent="0.25">
      <c r="C4" s="1" t="s">
        <v>3</v>
      </c>
      <c r="D4" s="1" t="s">
        <v>4</v>
      </c>
      <c r="E4" s="1" t="s">
        <v>5</v>
      </c>
      <c r="F4" s="1" t="s">
        <v>6</v>
      </c>
      <c r="G4" s="1" t="s">
        <v>7</v>
      </c>
      <c r="H4" s="1" t="s">
        <v>7</v>
      </c>
      <c r="I4" s="3" t="s">
        <v>7</v>
      </c>
      <c r="J4" s="3" t="s">
        <v>7</v>
      </c>
      <c r="K4" s="3" t="s">
        <v>7</v>
      </c>
    </row>
    <row r="5" spans="1:12" x14ac:dyDescent="0.25">
      <c r="C5" s="2" t="s">
        <v>8</v>
      </c>
      <c r="D5" s="1" t="s">
        <v>9</v>
      </c>
      <c r="E5" s="1" t="s">
        <v>7</v>
      </c>
      <c r="F5" s="1" t="s">
        <v>10</v>
      </c>
      <c r="G5" s="1" t="s">
        <v>11</v>
      </c>
      <c r="H5" s="1" t="s">
        <v>12</v>
      </c>
      <c r="I5" s="3" t="s">
        <v>13</v>
      </c>
      <c r="J5" s="3" t="s">
        <v>14</v>
      </c>
      <c r="K5" s="3" t="s">
        <v>15</v>
      </c>
    </row>
    <row r="6" spans="1:12" x14ac:dyDescent="0.25">
      <c r="C6" s="2" t="s">
        <v>16</v>
      </c>
      <c r="D6" s="3" t="s">
        <v>17</v>
      </c>
      <c r="E6" s="3" t="s">
        <v>18</v>
      </c>
      <c r="F6" s="3" t="s">
        <v>16</v>
      </c>
      <c r="G6" s="3" t="s">
        <v>19</v>
      </c>
      <c r="H6" s="3" t="s">
        <v>19</v>
      </c>
      <c r="I6" s="3" t="s">
        <v>19</v>
      </c>
      <c r="J6" s="3" t="s">
        <v>19</v>
      </c>
      <c r="K6" s="3" t="s">
        <v>19</v>
      </c>
      <c r="L6" s="3" t="s">
        <v>20</v>
      </c>
    </row>
    <row r="7" spans="1:12" x14ac:dyDescent="0.25">
      <c r="A7" s="8"/>
      <c r="B7" s="8"/>
      <c r="C7" s="9"/>
      <c r="D7" s="9"/>
      <c r="E7" s="9"/>
      <c r="F7" s="9"/>
      <c r="G7" s="9"/>
      <c r="H7" s="9"/>
      <c r="I7" s="9"/>
      <c r="J7" s="9"/>
      <c r="K7" s="9"/>
      <c r="L7" s="9"/>
    </row>
    <row r="8" spans="1:12" x14ac:dyDescent="0.25">
      <c r="A8" s="51" t="s">
        <v>21</v>
      </c>
      <c r="B8" s="52"/>
      <c r="C8" s="52"/>
      <c r="D8" s="52"/>
      <c r="E8" s="52"/>
      <c r="F8" s="52"/>
      <c r="G8" s="52"/>
      <c r="H8" s="52"/>
      <c r="I8" s="52"/>
      <c r="J8" s="52"/>
      <c r="K8" s="52"/>
      <c r="L8" s="52"/>
    </row>
    <row r="9" spans="1:12" x14ac:dyDescent="0.25">
      <c r="A9" s="4" t="s">
        <v>212</v>
      </c>
      <c r="B9" s="5" t="s">
        <v>213</v>
      </c>
      <c r="C9" s="18">
        <v>-20000</v>
      </c>
      <c r="D9" s="10">
        <v>-525.16</v>
      </c>
      <c r="E9" s="10">
        <v>-787.74</v>
      </c>
      <c r="F9" s="10">
        <v>-20000</v>
      </c>
      <c r="G9" s="10">
        <v>-12275.5</v>
      </c>
      <c r="H9" s="10">
        <v>-44314.879999999997</v>
      </c>
      <c r="I9" s="10">
        <v>-71715.62</v>
      </c>
      <c r="J9" s="10">
        <v>-80791.03</v>
      </c>
      <c r="K9" s="10">
        <v>-99624.76</v>
      </c>
      <c r="L9" s="7"/>
    </row>
    <row r="10" spans="1:12" x14ac:dyDescent="0.25">
      <c r="A10" s="4" t="s">
        <v>214</v>
      </c>
      <c r="B10" s="5" t="s">
        <v>215</v>
      </c>
      <c r="C10" s="18">
        <v>-60000</v>
      </c>
      <c r="D10" s="10">
        <v>-5158.34</v>
      </c>
      <c r="E10" s="10">
        <v>-7737.51</v>
      </c>
      <c r="F10" s="10">
        <v>-60000</v>
      </c>
      <c r="G10" s="10">
        <v>-6970.97</v>
      </c>
      <c r="H10" s="10">
        <v>-68429.75</v>
      </c>
      <c r="I10" s="10">
        <v>-90413.11</v>
      </c>
      <c r="J10" s="10">
        <v>-152054.68</v>
      </c>
      <c r="K10" s="10">
        <v>-129317.13</v>
      </c>
      <c r="L10" s="7"/>
    </row>
    <row r="11" spans="1:12" x14ac:dyDescent="0.25">
      <c r="A11" s="4" t="s">
        <v>216</v>
      </c>
      <c r="B11" s="5" t="s">
        <v>217</v>
      </c>
      <c r="C11" s="18">
        <v>-4000</v>
      </c>
      <c r="D11" s="10">
        <v>-243.22</v>
      </c>
      <c r="E11" s="10">
        <v>-364.83</v>
      </c>
      <c r="F11" s="10">
        <v>-4000</v>
      </c>
      <c r="G11" s="10">
        <v>-8.08</v>
      </c>
      <c r="H11" s="10">
        <v>-4616.55</v>
      </c>
      <c r="I11" s="10">
        <v>-8637.51</v>
      </c>
      <c r="J11" s="10">
        <v>-11931.64</v>
      </c>
      <c r="K11" s="10">
        <v>-15180.71</v>
      </c>
      <c r="L11" s="7"/>
    </row>
    <row r="12" spans="1:12" x14ac:dyDescent="0.25">
      <c r="A12" s="4" t="s">
        <v>218</v>
      </c>
      <c r="B12" s="5" t="s">
        <v>219</v>
      </c>
      <c r="C12" s="18">
        <v>-40000</v>
      </c>
      <c r="D12" s="10">
        <v>-4690.5</v>
      </c>
      <c r="E12" s="10">
        <v>-7035.75</v>
      </c>
      <c r="F12" s="10">
        <v>-40000</v>
      </c>
      <c r="G12" s="10">
        <v>-3205</v>
      </c>
      <c r="H12" s="10">
        <v>-44009.42</v>
      </c>
      <c r="I12" s="10">
        <v>-76519.25</v>
      </c>
      <c r="J12" s="10">
        <v>-64712.22</v>
      </c>
      <c r="K12" s="10">
        <v>-16222.67</v>
      </c>
      <c r="L12" s="7"/>
    </row>
    <row r="13" spans="1:12" x14ac:dyDescent="0.25">
      <c r="A13" s="4" t="s">
        <v>220</v>
      </c>
      <c r="B13" s="5" t="s">
        <v>221</v>
      </c>
      <c r="C13" s="7"/>
      <c r="D13" s="7"/>
      <c r="E13" s="10"/>
      <c r="F13" s="10"/>
      <c r="G13" s="7"/>
      <c r="H13" s="7"/>
      <c r="I13" s="10">
        <v>-28000</v>
      </c>
      <c r="J13" s="10">
        <v>-26400</v>
      </c>
      <c r="K13" s="10">
        <v>-25110</v>
      </c>
      <c r="L13" s="7"/>
    </row>
    <row r="14" spans="1:12" x14ac:dyDescent="0.25">
      <c r="A14" s="4" t="s">
        <v>222</v>
      </c>
      <c r="B14" s="5" t="s">
        <v>223</v>
      </c>
      <c r="C14" s="18">
        <v>-30000</v>
      </c>
      <c r="D14" s="10">
        <v>-4706.99</v>
      </c>
      <c r="E14" s="10">
        <v>-7060.4849999999997</v>
      </c>
      <c r="F14" s="10">
        <v>-50000</v>
      </c>
      <c r="G14" s="10">
        <v>-330.66</v>
      </c>
      <c r="H14" s="10">
        <v>-53693.52</v>
      </c>
      <c r="I14" s="10">
        <v>-98480.21</v>
      </c>
      <c r="J14" s="10">
        <v>-103784.24</v>
      </c>
      <c r="K14" s="10">
        <v>-113086.89</v>
      </c>
      <c r="L14" s="7"/>
    </row>
    <row r="15" spans="1:12" x14ac:dyDescent="0.25">
      <c r="A15" s="4" t="s">
        <v>224</v>
      </c>
      <c r="B15" s="5" t="s">
        <v>225</v>
      </c>
      <c r="C15" s="18">
        <v>-5000</v>
      </c>
      <c r="D15" s="10">
        <v>-374.18</v>
      </c>
      <c r="E15" s="10">
        <v>-561.27</v>
      </c>
      <c r="F15" s="10">
        <v>-10000</v>
      </c>
      <c r="G15" s="7"/>
      <c r="H15" s="10">
        <v>-14615.49</v>
      </c>
      <c r="I15" s="10">
        <v>-22575.57</v>
      </c>
      <c r="J15" s="10">
        <v>-42101.69</v>
      </c>
      <c r="K15" s="10">
        <v>-44353.3</v>
      </c>
      <c r="L15" s="7"/>
    </row>
    <row r="16" spans="1:12" x14ac:dyDescent="0.25">
      <c r="A16" s="4" t="s">
        <v>226</v>
      </c>
      <c r="B16" s="5" t="s">
        <v>227</v>
      </c>
      <c r="C16" s="18">
        <v>-1000</v>
      </c>
      <c r="D16" s="10">
        <v>-46.65</v>
      </c>
      <c r="E16" s="10">
        <v>-69.974999999999994</v>
      </c>
      <c r="F16" s="10">
        <v>-1000</v>
      </c>
      <c r="G16" s="7"/>
      <c r="H16" s="10">
        <v>-505.24</v>
      </c>
      <c r="I16" s="10">
        <v>-9385</v>
      </c>
      <c r="J16" s="10">
        <v>-45839.75</v>
      </c>
      <c r="K16" s="10">
        <v>-27380</v>
      </c>
      <c r="L16" s="7"/>
    </row>
    <row r="17" spans="1:12" x14ac:dyDescent="0.25">
      <c r="A17" s="4" t="s">
        <v>228</v>
      </c>
      <c r="B17" s="5" t="s">
        <v>229</v>
      </c>
      <c r="C17" s="7">
        <v>-500</v>
      </c>
      <c r="D17" s="10">
        <v>-157.87</v>
      </c>
      <c r="E17" s="10">
        <v>-236.80500000000001</v>
      </c>
      <c r="F17" s="10"/>
      <c r="G17" s="7"/>
      <c r="H17" s="7"/>
      <c r="I17" s="10">
        <v>-5460.9</v>
      </c>
      <c r="J17" s="7"/>
      <c r="K17" s="10">
        <v>-14000</v>
      </c>
      <c r="L17" s="7"/>
    </row>
    <row r="18" spans="1:12" x14ac:dyDescent="0.25">
      <c r="A18" s="4" t="s">
        <v>230</v>
      </c>
      <c r="B18" s="5" t="s">
        <v>231</v>
      </c>
      <c r="C18" s="18">
        <v>-30000</v>
      </c>
      <c r="D18" s="10">
        <v>-9154.9</v>
      </c>
      <c r="E18" s="10">
        <v>-13732.35</v>
      </c>
      <c r="F18" s="10">
        <v>-18000</v>
      </c>
      <c r="G18" s="10">
        <v>-10030.5</v>
      </c>
      <c r="H18" s="10">
        <v>-24935</v>
      </c>
      <c r="I18" s="10">
        <v>-36458.42</v>
      </c>
      <c r="J18" s="10">
        <v>-26500</v>
      </c>
      <c r="K18" s="10">
        <v>-135</v>
      </c>
      <c r="L18" s="7"/>
    </row>
    <row r="19" spans="1:12" x14ac:dyDescent="0.25">
      <c r="A19" s="4" t="s">
        <v>232</v>
      </c>
      <c r="B19" s="5" t="s">
        <v>233</v>
      </c>
      <c r="C19" s="18">
        <v>-4000</v>
      </c>
      <c r="D19" s="10">
        <v>-747.7</v>
      </c>
      <c r="E19" s="10">
        <v>-1121.55</v>
      </c>
      <c r="F19" s="10">
        <v>-3800</v>
      </c>
      <c r="G19" s="7"/>
      <c r="H19" s="10">
        <v>-3674.58</v>
      </c>
      <c r="I19" s="10">
        <v>-4721.71</v>
      </c>
      <c r="J19" s="10">
        <v>-4694.4799999999996</v>
      </c>
      <c r="K19" s="10">
        <v>-10485.1</v>
      </c>
      <c r="L19" s="7"/>
    </row>
    <row r="20" spans="1:12" x14ac:dyDescent="0.25">
      <c r="A20" s="4" t="s">
        <v>234</v>
      </c>
      <c r="B20" s="5" t="s">
        <v>235</v>
      </c>
      <c r="C20" s="18">
        <v>-1500</v>
      </c>
      <c r="D20" s="10">
        <v>-578</v>
      </c>
      <c r="E20" s="10">
        <v>-867</v>
      </c>
      <c r="F20" s="10">
        <v>-6500</v>
      </c>
      <c r="G20" s="10">
        <v>-22834.67</v>
      </c>
      <c r="H20" s="10">
        <v>-10077.5</v>
      </c>
      <c r="I20" s="10">
        <v>-12886.53</v>
      </c>
      <c r="J20" s="10">
        <v>-33253.32</v>
      </c>
      <c r="K20" s="10">
        <v>-18654.03</v>
      </c>
      <c r="L20" s="7"/>
    </row>
    <row r="21" spans="1:12" x14ac:dyDescent="0.25">
      <c r="A21" s="4" t="s">
        <v>236</v>
      </c>
      <c r="B21" s="5" t="s">
        <v>237</v>
      </c>
      <c r="C21" s="18">
        <v>-10000</v>
      </c>
      <c r="D21" s="10">
        <v>-1953.49</v>
      </c>
      <c r="E21" s="10">
        <v>-2930.2350000000001</v>
      </c>
      <c r="F21" s="10">
        <v>-40000</v>
      </c>
      <c r="G21" s="10">
        <v>-6512.07</v>
      </c>
      <c r="H21" s="10">
        <v>-52056.72</v>
      </c>
      <c r="I21" s="10">
        <v>-55158.33</v>
      </c>
      <c r="J21" s="10">
        <v>-48403.75</v>
      </c>
      <c r="K21" s="10">
        <v>-41385.64</v>
      </c>
      <c r="L21" s="7"/>
    </row>
    <row r="22" spans="1:12" x14ac:dyDescent="0.25">
      <c r="A22" s="4" t="s">
        <v>238</v>
      </c>
      <c r="B22" s="5" t="s">
        <v>239</v>
      </c>
      <c r="C22" s="18">
        <v>-40000</v>
      </c>
      <c r="D22" s="10">
        <v>-18743.61</v>
      </c>
      <c r="E22" s="10">
        <v>-28115.415000000001</v>
      </c>
      <c r="F22" s="10"/>
      <c r="G22" s="7"/>
      <c r="H22" s="7"/>
      <c r="I22" s="7"/>
      <c r="J22" s="7"/>
      <c r="K22" s="7"/>
      <c r="L22" s="7"/>
    </row>
    <row r="23" spans="1:12" x14ac:dyDescent="0.25">
      <c r="A23" s="4" t="s">
        <v>240</v>
      </c>
      <c r="B23" s="5" t="s">
        <v>241</v>
      </c>
      <c r="C23" s="18">
        <v>-1000</v>
      </c>
      <c r="D23" s="10">
        <v>-165.42</v>
      </c>
      <c r="E23" s="10">
        <v>-248.13</v>
      </c>
      <c r="F23" s="10">
        <v>-500</v>
      </c>
      <c r="G23" s="10">
        <v>-8027.1</v>
      </c>
      <c r="H23" s="10">
        <v>-1531.86</v>
      </c>
      <c r="I23" s="10">
        <v>-1968.38</v>
      </c>
      <c r="J23" s="10">
        <v>-170.08</v>
      </c>
      <c r="K23" s="10">
        <v>-240</v>
      </c>
      <c r="L23" s="7"/>
    </row>
    <row r="24" spans="1:12" x14ac:dyDescent="0.25">
      <c r="A24" s="4" t="s">
        <v>242</v>
      </c>
      <c r="B24" s="5" t="s">
        <v>243</v>
      </c>
      <c r="C24" s="18">
        <v>-40000</v>
      </c>
      <c r="D24" s="10">
        <v>-15267.06</v>
      </c>
      <c r="E24" s="10">
        <v>-22900.59</v>
      </c>
      <c r="F24" s="10">
        <v>-28000</v>
      </c>
      <c r="G24" s="7"/>
      <c r="H24" s="10">
        <v>-19126.87</v>
      </c>
      <c r="I24" s="10">
        <v>-24082.639999999999</v>
      </c>
      <c r="J24" s="10">
        <v>-29722.37</v>
      </c>
      <c r="K24" s="10">
        <v>-27720.51</v>
      </c>
      <c r="L24" s="7"/>
    </row>
    <row r="25" spans="1:12" x14ac:dyDescent="0.25">
      <c r="A25" s="4" t="s">
        <v>244</v>
      </c>
      <c r="B25" s="5" t="s">
        <v>245</v>
      </c>
      <c r="C25" s="18">
        <v>-5000</v>
      </c>
      <c r="D25" s="10">
        <v>-3164.18</v>
      </c>
      <c r="E25" s="10">
        <v>-4746.2700000000004</v>
      </c>
      <c r="F25" s="10">
        <v>-1000</v>
      </c>
      <c r="G25" s="10">
        <v>-696.81</v>
      </c>
      <c r="H25" s="7"/>
      <c r="I25" s="7"/>
      <c r="J25" s="7"/>
      <c r="K25" s="7"/>
      <c r="L25" s="7"/>
    </row>
    <row r="26" spans="1:12" x14ac:dyDescent="0.25">
      <c r="A26" s="4" t="s">
        <v>246</v>
      </c>
      <c r="B26" s="5" t="s">
        <v>247</v>
      </c>
      <c r="C26" s="7"/>
      <c r="D26" s="7"/>
      <c r="E26" s="10"/>
      <c r="F26" s="10">
        <v>-20000</v>
      </c>
      <c r="G26" s="7"/>
      <c r="H26" s="10">
        <v>-20037.5</v>
      </c>
      <c r="I26" s="10">
        <v>-10825.5</v>
      </c>
      <c r="J26" s="10">
        <v>-3999</v>
      </c>
      <c r="K26" s="10">
        <v>-16800</v>
      </c>
      <c r="L26" s="7"/>
    </row>
    <row r="27" spans="1:12" x14ac:dyDescent="0.25">
      <c r="A27" s="4" t="s">
        <v>248</v>
      </c>
      <c r="B27" s="5" t="s">
        <v>249</v>
      </c>
      <c r="C27" s="7"/>
      <c r="D27" s="7"/>
      <c r="E27" s="10"/>
      <c r="F27" s="10"/>
      <c r="G27" s="10"/>
      <c r="H27" s="10">
        <v>-4500</v>
      </c>
      <c r="I27" s="10">
        <v>-4550</v>
      </c>
      <c r="J27" s="10">
        <v>-9700</v>
      </c>
      <c r="K27" s="10">
        <v>-18700</v>
      </c>
      <c r="L27" s="7"/>
    </row>
    <row r="28" spans="1:12" x14ac:dyDescent="0.25">
      <c r="A28" s="4" t="s">
        <v>250</v>
      </c>
      <c r="B28" s="5" t="s">
        <v>251</v>
      </c>
      <c r="C28" s="7"/>
      <c r="D28" s="7"/>
      <c r="E28" s="10"/>
      <c r="F28" s="10"/>
      <c r="G28" s="7"/>
      <c r="H28" s="7"/>
      <c r="I28" s="7"/>
      <c r="J28" s="10">
        <v>-1500</v>
      </c>
      <c r="K28" s="10">
        <v>-4200</v>
      </c>
      <c r="L28" s="7"/>
    </row>
    <row r="29" spans="1:12" x14ac:dyDescent="0.25">
      <c r="A29" s="4" t="s">
        <v>252</v>
      </c>
      <c r="B29" s="5" t="s">
        <v>253</v>
      </c>
      <c r="C29" s="7"/>
      <c r="D29" s="7"/>
      <c r="E29" s="10"/>
      <c r="F29" s="10"/>
      <c r="G29" s="10">
        <v>870.1</v>
      </c>
      <c r="H29" s="10">
        <v>-39375</v>
      </c>
      <c r="I29" s="10">
        <v>-45712.84</v>
      </c>
      <c r="J29" s="10">
        <v>-60361.09</v>
      </c>
      <c r="K29" s="10">
        <v>-79752</v>
      </c>
      <c r="L29" s="7"/>
    </row>
    <row r="30" spans="1:12" x14ac:dyDescent="0.25">
      <c r="A30" s="4" t="s">
        <v>254</v>
      </c>
      <c r="B30" s="5" t="s">
        <v>255</v>
      </c>
      <c r="C30" s="18">
        <v>10000</v>
      </c>
      <c r="D30" s="10">
        <v>1587.11</v>
      </c>
      <c r="E30" s="10">
        <v>2380.665</v>
      </c>
      <c r="F30" s="10">
        <v>15000</v>
      </c>
      <c r="G30" s="10">
        <v>-3593.17</v>
      </c>
      <c r="H30" s="10">
        <v>24081.65</v>
      </c>
      <c r="I30" s="10">
        <v>33762.559999999998</v>
      </c>
      <c r="J30" s="10">
        <v>40042.31</v>
      </c>
      <c r="K30" s="10">
        <v>41135.71</v>
      </c>
      <c r="L30" s="7"/>
    </row>
    <row r="31" spans="1:12" x14ac:dyDescent="0.25">
      <c r="A31" s="4" t="s">
        <v>256</v>
      </c>
      <c r="B31" s="5" t="s">
        <v>257</v>
      </c>
      <c r="C31" s="7"/>
      <c r="D31" s="7"/>
      <c r="E31" s="10"/>
      <c r="F31" s="10">
        <v>2000</v>
      </c>
      <c r="G31" s="10">
        <v>-4686.03</v>
      </c>
      <c r="H31" s="7"/>
      <c r="I31" s="10">
        <v>440.5</v>
      </c>
      <c r="J31" s="10">
        <v>12614.29</v>
      </c>
      <c r="K31" s="10">
        <v>9104.4599999999991</v>
      </c>
      <c r="L31" s="7"/>
    </row>
    <row r="32" spans="1:12" x14ac:dyDescent="0.25">
      <c r="A32" s="4" t="s">
        <v>258</v>
      </c>
      <c r="B32" s="5" t="s">
        <v>259</v>
      </c>
      <c r="C32" s="18">
        <v>25000</v>
      </c>
      <c r="D32" s="10">
        <v>14254.77</v>
      </c>
      <c r="E32" s="10">
        <v>21382.154999999999</v>
      </c>
      <c r="F32" s="10">
        <v>25000</v>
      </c>
      <c r="G32" s="10">
        <v>29037.48</v>
      </c>
      <c r="H32" s="10">
        <v>76750.649999999994</v>
      </c>
      <c r="I32" s="10">
        <v>73440.399999999994</v>
      </c>
      <c r="J32" s="10">
        <v>75684.399999999994</v>
      </c>
      <c r="K32" s="10">
        <v>91592.45</v>
      </c>
      <c r="L32" s="7"/>
    </row>
    <row r="33" spans="1:12" x14ac:dyDescent="0.25">
      <c r="A33" s="4" t="s">
        <v>260</v>
      </c>
      <c r="B33" s="5" t="s">
        <v>261</v>
      </c>
      <c r="C33" s="18">
        <v>40000</v>
      </c>
      <c r="D33" s="10">
        <v>15744.94</v>
      </c>
      <c r="E33" s="10">
        <v>23617.41</v>
      </c>
      <c r="F33" s="10">
        <v>50000</v>
      </c>
      <c r="G33" s="10">
        <v>4216.0600000000004</v>
      </c>
      <c r="H33" s="10">
        <v>83698.399999999994</v>
      </c>
      <c r="I33" s="10">
        <v>166592.54999999999</v>
      </c>
      <c r="J33" s="10">
        <v>125105.49</v>
      </c>
      <c r="K33" s="10">
        <v>138901.57</v>
      </c>
      <c r="L33" s="7"/>
    </row>
    <row r="34" spans="1:12" x14ac:dyDescent="0.25">
      <c r="A34" s="4" t="s">
        <v>262</v>
      </c>
      <c r="B34" s="5" t="s">
        <v>263</v>
      </c>
      <c r="C34" s="7">
        <v>500</v>
      </c>
      <c r="D34" s="7"/>
      <c r="E34" s="10"/>
      <c r="F34" s="10">
        <v>500</v>
      </c>
      <c r="G34" s="10">
        <v>-960.81</v>
      </c>
      <c r="H34" s="10">
        <v>217.72</v>
      </c>
      <c r="I34" s="10">
        <v>595.12</v>
      </c>
      <c r="J34" s="10">
        <v>3228.45</v>
      </c>
      <c r="K34" s="10">
        <v>2058.46</v>
      </c>
      <c r="L34" s="7"/>
    </row>
    <row r="35" spans="1:12" x14ac:dyDescent="0.25">
      <c r="A35" s="4" t="s">
        <v>264</v>
      </c>
      <c r="B35" s="5" t="s">
        <v>265</v>
      </c>
      <c r="C35" s="18">
        <v>20000</v>
      </c>
      <c r="D35" s="10">
        <v>4475.07</v>
      </c>
      <c r="E35" s="10">
        <v>6712.6049999999996</v>
      </c>
      <c r="F35" s="10">
        <v>9000</v>
      </c>
      <c r="G35" s="10">
        <v>10848.68</v>
      </c>
      <c r="H35" s="10">
        <v>23846.83</v>
      </c>
      <c r="I35" s="10">
        <v>40737.49</v>
      </c>
      <c r="J35" s="10">
        <v>23345.42</v>
      </c>
      <c r="K35" s="10">
        <v>13276.04</v>
      </c>
      <c r="L35" s="7"/>
    </row>
    <row r="36" spans="1:12" x14ac:dyDescent="0.25">
      <c r="A36" s="4" t="s">
        <v>266</v>
      </c>
      <c r="B36" s="5" t="s">
        <v>267</v>
      </c>
      <c r="C36" s="7"/>
      <c r="D36" s="7"/>
      <c r="E36" s="10"/>
      <c r="F36" s="10"/>
      <c r="G36" s="10">
        <v>-840.72</v>
      </c>
      <c r="H36" s="7"/>
      <c r="I36" s="10">
        <v>928</v>
      </c>
      <c r="J36" s="10">
        <v>525.5</v>
      </c>
      <c r="K36" s="10">
        <v>2046.5</v>
      </c>
      <c r="L36" s="7"/>
    </row>
    <row r="37" spans="1:12" x14ac:dyDescent="0.25">
      <c r="A37" s="4" t="s">
        <v>268</v>
      </c>
      <c r="B37" s="5" t="s">
        <v>269</v>
      </c>
      <c r="C37" s="7"/>
      <c r="D37" s="7"/>
      <c r="E37" s="10"/>
      <c r="F37" s="10"/>
      <c r="G37" s="7"/>
      <c r="H37" s="10">
        <v>7609</v>
      </c>
      <c r="I37" s="10">
        <v>7996</v>
      </c>
      <c r="J37" s="7"/>
      <c r="K37" s="10">
        <v>7405</v>
      </c>
      <c r="L37" s="7"/>
    </row>
    <row r="38" spans="1:12" x14ac:dyDescent="0.25">
      <c r="A38" s="4" t="s">
        <v>270</v>
      </c>
      <c r="B38" s="5" t="s">
        <v>271</v>
      </c>
      <c r="C38" s="7"/>
      <c r="D38" s="7"/>
      <c r="E38" s="10"/>
      <c r="F38" s="10"/>
      <c r="G38" s="7"/>
      <c r="H38" s="10">
        <v>42989</v>
      </c>
      <c r="I38" s="10">
        <v>39989</v>
      </c>
      <c r="J38" s="10">
        <v>39727.75</v>
      </c>
      <c r="K38" s="10">
        <v>39096</v>
      </c>
      <c r="L38" s="7"/>
    </row>
    <row r="39" spans="1:12" x14ac:dyDescent="0.25">
      <c r="A39" s="4" t="s">
        <v>272</v>
      </c>
      <c r="B39" s="5" t="s">
        <v>273</v>
      </c>
      <c r="C39" s="18">
        <v>5000</v>
      </c>
      <c r="D39" s="10">
        <v>749.53</v>
      </c>
      <c r="E39" s="10">
        <v>1124.2950000000001</v>
      </c>
      <c r="F39" s="10">
        <v>2000</v>
      </c>
      <c r="G39" s="10">
        <v>151.65</v>
      </c>
      <c r="H39" s="10">
        <v>7763.13</v>
      </c>
      <c r="I39" s="10">
        <v>4292.24</v>
      </c>
      <c r="J39" s="10">
        <v>3165.69</v>
      </c>
      <c r="K39" s="10">
        <v>3712.81</v>
      </c>
      <c r="L39" s="7"/>
    </row>
    <row r="40" spans="1:12" x14ac:dyDescent="0.25">
      <c r="A40" s="4" t="s">
        <v>274</v>
      </c>
      <c r="B40" s="5" t="s">
        <v>275</v>
      </c>
      <c r="C40" s="18">
        <v>2000</v>
      </c>
      <c r="D40" s="10">
        <v>1421.6</v>
      </c>
      <c r="E40" s="10">
        <v>2132.4</v>
      </c>
      <c r="F40" s="10">
        <v>2500</v>
      </c>
      <c r="G40" s="10">
        <v>2853</v>
      </c>
      <c r="H40" s="10">
        <v>3765</v>
      </c>
      <c r="I40" s="10">
        <v>3517.6</v>
      </c>
      <c r="J40" s="10">
        <v>4637.93</v>
      </c>
      <c r="K40" s="10">
        <v>3642.59</v>
      </c>
      <c r="L40" s="7"/>
    </row>
    <row r="41" spans="1:12" x14ac:dyDescent="0.25">
      <c r="A41" s="4" t="s">
        <v>276</v>
      </c>
      <c r="B41" s="5" t="s">
        <v>277</v>
      </c>
      <c r="C41" s="18">
        <v>3000</v>
      </c>
      <c r="D41" s="10">
        <v>30</v>
      </c>
      <c r="E41" s="10">
        <v>45</v>
      </c>
      <c r="F41" s="10">
        <v>3000</v>
      </c>
      <c r="G41" s="10">
        <v>1571.67</v>
      </c>
      <c r="H41" s="10">
        <v>4008.51</v>
      </c>
      <c r="I41" s="10">
        <v>5376.07</v>
      </c>
      <c r="J41" s="10">
        <v>3615.77</v>
      </c>
      <c r="K41" s="10">
        <v>4159.0200000000004</v>
      </c>
      <c r="L41" s="7"/>
    </row>
    <row r="42" spans="1:12" x14ac:dyDescent="0.25">
      <c r="A42" s="4" t="s">
        <v>278</v>
      </c>
      <c r="B42" s="5" t="s">
        <v>279</v>
      </c>
      <c r="C42" s="18">
        <v>1000</v>
      </c>
      <c r="D42" s="7"/>
      <c r="E42" s="10"/>
      <c r="F42" s="10">
        <v>1000</v>
      </c>
      <c r="G42" s="7"/>
      <c r="H42" s="7"/>
      <c r="I42" s="10">
        <v>540.98</v>
      </c>
      <c r="J42" s="7"/>
      <c r="K42" s="7"/>
      <c r="L42" s="7"/>
    </row>
    <row r="43" spans="1:12" x14ac:dyDescent="0.25">
      <c r="A43" s="4" t="s">
        <v>280</v>
      </c>
      <c r="B43" s="5" t="s">
        <v>281</v>
      </c>
      <c r="C43" s="18">
        <v>7000</v>
      </c>
      <c r="D43" s="7"/>
      <c r="E43" s="10"/>
      <c r="F43" s="10">
        <v>7000</v>
      </c>
      <c r="G43" s="10">
        <v>6300</v>
      </c>
      <c r="H43" s="10">
        <v>7186.25</v>
      </c>
      <c r="I43" s="10">
        <v>6617</v>
      </c>
      <c r="J43" s="7"/>
      <c r="K43" s="7"/>
      <c r="L43" s="7"/>
    </row>
    <row r="44" spans="1:12" x14ac:dyDescent="0.25">
      <c r="A44" s="4" t="s">
        <v>282</v>
      </c>
      <c r="B44" s="5" t="s">
        <v>283</v>
      </c>
      <c r="C44" s="7">
        <v>500</v>
      </c>
      <c r="D44" s="10">
        <v>134.99</v>
      </c>
      <c r="E44" s="10">
        <v>202.48500000000001</v>
      </c>
      <c r="F44" s="10">
        <v>500</v>
      </c>
      <c r="G44" s="7"/>
      <c r="H44" s="7"/>
      <c r="I44" s="10">
        <v>411.4</v>
      </c>
      <c r="J44" s="10">
        <v>868.77</v>
      </c>
      <c r="K44" s="10">
        <v>658.2</v>
      </c>
      <c r="L44" s="7"/>
    </row>
    <row r="45" spans="1:12" x14ac:dyDescent="0.25">
      <c r="A45" s="4" t="s">
        <v>284</v>
      </c>
      <c r="B45" s="5" t="s">
        <v>285</v>
      </c>
      <c r="C45" s="18">
        <v>2500</v>
      </c>
      <c r="D45" s="10">
        <v>869.04</v>
      </c>
      <c r="E45" s="10">
        <v>1303.56</v>
      </c>
      <c r="F45" s="10">
        <v>2500</v>
      </c>
      <c r="G45" s="10">
        <v>3385.8</v>
      </c>
      <c r="H45" s="10">
        <v>2055</v>
      </c>
      <c r="I45" s="10">
        <v>3083.35</v>
      </c>
      <c r="J45" s="10">
        <v>9948.4599999999991</v>
      </c>
      <c r="K45" s="10">
        <v>7438.14</v>
      </c>
      <c r="L45" s="7"/>
    </row>
    <row r="46" spans="1:12" x14ac:dyDescent="0.25">
      <c r="A46" s="4" t="s">
        <v>286</v>
      </c>
      <c r="B46" s="5" t="s">
        <v>287</v>
      </c>
      <c r="C46" s="7">
        <v>200</v>
      </c>
      <c r="D46" s="7"/>
      <c r="E46" s="10"/>
      <c r="F46" s="10">
        <v>200</v>
      </c>
      <c r="G46" s="7"/>
      <c r="H46" s="10">
        <v>139.38999999999999</v>
      </c>
      <c r="I46" s="10">
        <v>-20</v>
      </c>
      <c r="J46" s="10">
        <v>382.28</v>
      </c>
      <c r="K46" s="10">
        <v>121.97</v>
      </c>
      <c r="L46" s="7"/>
    </row>
    <row r="47" spans="1:12" x14ac:dyDescent="0.25">
      <c r="A47" s="4" t="s">
        <v>288</v>
      </c>
      <c r="B47" s="5" t="s">
        <v>289</v>
      </c>
      <c r="C47" s="18">
        <v>200000</v>
      </c>
      <c r="D47" s="10">
        <v>114656.2</v>
      </c>
      <c r="E47" s="10">
        <v>171984.3</v>
      </c>
      <c r="F47" s="10">
        <v>200000</v>
      </c>
      <c r="G47" s="10">
        <v>177044.68</v>
      </c>
      <c r="H47" s="10">
        <v>293223.94</v>
      </c>
      <c r="I47" s="10">
        <v>349569.67</v>
      </c>
      <c r="J47" s="10">
        <v>349509.1</v>
      </c>
      <c r="K47" s="10">
        <v>611229.26</v>
      </c>
      <c r="L47" s="7"/>
    </row>
    <row r="48" spans="1:12" x14ac:dyDescent="0.25">
      <c r="A48" s="4" t="s">
        <v>290</v>
      </c>
      <c r="B48" s="5" t="s">
        <v>291</v>
      </c>
      <c r="C48" s="7"/>
      <c r="D48" s="10">
        <v>-29693.8</v>
      </c>
      <c r="E48" s="10">
        <f>D48</f>
        <v>-29693.8</v>
      </c>
      <c r="F48" s="10"/>
      <c r="G48" s="10">
        <v>-98722.207999999999</v>
      </c>
      <c r="H48" s="10">
        <v>-13983.94</v>
      </c>
      <c r="I48" s="7"/>
      <c r="J48" s="7"/>
      <c r="K48" s="7"/>
      <c r="L48" s="7"/>
    </row>
    <row r="49" spans="1:12" x14ac:dyDescent="0.25">
      <c r="A49" s="4" t="s">
        <v>292</v>
      </c>
      <c r="B49" s="5" t="s">
        <v>293</v>
      </c>
      <c r="C49" s="18">
        <v>15000</v>
      </c>
      <c r="D49" s="10">
        <v>8601.18</v>
      </c>
      <c r="E49" s="10">
        <v>12901.77</v>
      </c>
      <c r="F49" s="10">
        <v>18000</v>
      </c>
      <c r="G49" s="10">
        <v>14084.32</v>
      </c>
      <c r="H49" s="10">
        <v>23345.65</v>
      </c>
      <c r="I49" s="10">
        <v>27987.96</v>
      </c>
      <c r="J49" s="10">
        <v>27399.66</v>
      </c>
      <c r="K49" s="10">
        <v>31182.5</v>
      </c>
      <c r="L49" s="7"/>
    </row>
    <row r="50" spans="1:12" x14ac:dyDescent="0.25">
      <c r="A50" s="4" t="s">
        <v>294</v>
      </c>
      <c r="B50" s="5" t="s">
        <v>295</v>
      </c>
      <c r="C50" s="18">
        <v>1500</v>
      </c>
      <c r="D50" s="10">
        <v>273.95999999999998</v>
      </c>
      <c r="E50" s="10">
        <v>410.94</v>
      </c>
      <c r="F50" s="10">
        <v>2000</v>
      </c>
      <c r="G50" s="10">
        <v>652.16</v>
      </c>
      <c r="H50" s="10">
        <v>2826.05</v>
      </c>
      <c r="I50" s="10">
        <v>4446.58</v>
      </c>
      <c r="J50" s="10">
        <v>4696.3500000000004</v>
      </c>
      <c r="K50" s="10">
        <v>4720.1099999999997</v>
      </c>
      <c r="L50" s="7"/>
    </row>
    <row r="51" spans="1:12" x14ac:dyDescent="0.25">
      <c r="A51" s="4" t="s">
        <v>296</v>
      </c>
      <c r="B51" s="5" t="s">
        <v>297</v>
      </c>
      <c r="C51" s="7"/>
      <c r="D51" s="10">
        <v>-46.5</v>
      </c>
      <c r="E51" s="10">
        <v>-69.75</v>
      </c>
      <c r="F51" s="10"/>
      <c r="G51" s="10">
        <v>-4165.75</v>
      </c>
      <c r="H51" s="10">
        <v>-69.42</v>
      </c>
      <c r="I51" s="10">
        <v>531.78</v>
      </c>
      <c r="J51" s="10">
        <v>-286.81</v>
      </c>
      <c r="K51" s="10">
        <v>556.12</v>
      </c>
      <c r="L51" s="7"/>
    </row>
    <row r="52" spans="1:12" x14ac:dyDescent="0.25">
      <c r="A52" s="4" t="s">
        <v>298</v>
      </c>
      <c r="B52" s="5" t="s">
        <v>299</v>
      </c>
      <c r="C52" s="7"/>
      <c r="D52" s="7"/>
      <c r="E52" s="10"/>
      <c r="F52" s="10"/>
      <c r="G52" s="7"/>
      <c r="H52" s="7"/>
      <c r="I52" s="10">
        <v>12980.31</v>
      </c>
      <c r="J52" s="10">
        <v>27661.39</v>
      </c>
      <c r="K52" s="10">
        <v>8569.14</v>
      </c>
      <c r="L52" s="7"/>
    </row>
    <row r="53" spans="1:12" x14ac:dyDescent="0.25">
      <c r="A53" s="4" t="s">
        <v>300</v>
      </c>
      <c r="B53" s="5" t="s">
        <v>301</v>
      </c>
      <c r="C53" s="18">
        <v>7000</v>
      </c>
      <c r="D53" s="10">
        <v>4304.1000000000004</v>
      </c>
      <c r="E53" s="10">
        <v>6456.15</v>
      </c>
      <c r="F53" s="10">
        <v>7000</v>
      </c>
      <c r="G53" s="10">
        <v>9456.65</v>
      </c>
      <c r="H53" s="10">
        <v>7472.98</v>
      </c>
      <c r="I53" s="10">
        <v>7827.77</v>
      </c>
      <c r="J53" s="10">
        <v>6285.99</v>
      </c>
      <c r="K53" s="10">
        <v>7203.58</v>
      </c>
      <c r="L53" s="7"/>
    </row>
    <row r="54" spans="1:12" x14ac:dyDescent="0.25">
      <c r="A54" s="4" t="s">
        <v>302</v>
      </c>
      <c r="B54" s="5" t="s">
        <v>303</v>
      </c>
      <c r="C54" s="18">
        <v>4000</v>
      </c>
      <c r="D54" s="10">
        <v>1690.08</v>
      </c>
      <c r="E54" s="10">
        <v>2535.12</v>
      </c>
      <c r="F54" s="10">
        <v>4000</v>
      </c>
      <c r="G54" s="10">
        <v>1510.41</v>
      </c>
      <c r="H54" s="10">
        <v>7266.64</v>
      </c>
      <c r="I54" s="10">
        <v>9960.33</v>
      </c>
      <c r="J54" s="10">
        <v>8665.9699999999993</v>
      </c>
      <c r="K54" s="10">
        <v>12770.06</v>
      </c>
      <c r="L54" s="7"/>
    </row>
    <row r="55" spans="1:12" x14ac:dyDescent="0.25">
      <c r="A55" s="4"/>
      <c r="B55" s="5"/>
      <c r="C55" s="11"/>
      <c r="D55" s="11"/>
      <c r="E55" s="11"/>
      <c r="F55" s="10"/>
      <c r="G55" s="11"/>
      <c r="H55" s="11"/>
      <c r="I55" s="11"/>
      <c r="J55" s="11"/>
      <c r="K55" s="11"/>
      <c r="L55" s="11"/>
    </row>
    <row r="56" spans="1:12" x14ac:dyDescent="0.25">
      <c r="A56" s="4"/>
      <c r="B56" s="5" t="s">
        <v>54</v>
      </c>
      <c r="C56" s="18">
        <f>SUM(C9:C54)</f>
        <v>52200</v>
      </c>
      <c r="D56" s="10">
        <f>SUM(D9:D54)</f>
        <v>73375.000000000029</v>
      </c>
      <c r="E56" s="10">
        <f t="shared" ref="E56:K56" si="0">SUM(E9:E54)</f>
        <v>124909.39999999997</v>
      </c>
      <c r="F56" s="14">
        <f t="shared" si="0"/>
        <v>48400</v>
      </c>
      <c r="G56" s="10">
        <f t="shared" si="0"/>
        <v>78122.611999999994</v>
      </c>
      <c r="H56" s="10">
        <f t="shared" si="0"/>
        <v>198692.55000000016</v>
      </c>
      <c r="I56" s="10">
        <f t="shared" si="0"/>
        <v>194053.13999999998</v>
      </c>
      <c r="J56" s="10">
        <f t="shared" si="0"/>
        <v>20904.820000000309</v>
      </c>
      <c r="K56" s="10">
        <f t="shared" si="0"/>
        <v>338231.94999999995</v>
      </c>
      <c r="L56" s="7"/>
    </row>
    <row r="57" spans="1:12" x14ac:dyDescent="0.25">
      <c r="A57" s="8"/>
      <c r="B57" s="8"/>
      <c r="C57" s="9"/>
      <c r="D57" s="9"/>
      <c r="E57" s="9"/>
      <c r="F57" s="7"/>
      <c r="G57" s="9"/>
      <c r="H57" s="9"/>
      <c r="I57" s="9"/>
      <c r="J57" s="9"/>
      <c r="K57" s="9"/>
      <c r="L57" s="9"/>
    </row>
    <row r="58" spans="1:12" x14ac:dyDescent="0.25">
      <c r="A58" s="5"/>
      <c r="B58" s="5"/>
      <c r="C58" s="7"/>
      <c r="D58" s="7"/>
      <c r="E58" s="7"/>
      <c r="F58" s="7"/>
      <c r="G58" s="7"/>
      <c r="H58" s="7"/>
      <c r="I58" s="7"/>
      <c r="J58" s="7"/>
      <c r="K58" s="7"/>
      <c r="L58" s="7"/>
    </row>
    <row r="59" spans="1:12" x14ac:dyDescent="0.25">
      <c r="A59" s="5"/>
      <c r="B59" s="5"/>
      <c r="C59" s="7"/>
      <c r="D59" s="7"/>
      <c r="E59" s="7"/>
      <c r="F59" s="7"/>
      <c r="G59" s="7"/>
      <c r="H59" s="7"/>
      <c r="I59" s="7"/>
      <c r="J59" s="7"/>
      <c r="K59" s="7"/>
      <c r="L59" s="7"/>
    </row>
    <row r="60" spans="1:12" x14ac:dyDescent="0.25">
      <c r="A60" s="5"/>
      <c r="B60" s="5"/>
      <c r="C60" s="7"/>
      <c r="D60" s="7"/>
      <c r="E60" s="7"/>
      <c r="F60" s="7"/>
      <c r="G60" s="7"/>
      <c r="H60" s="7"/>
      <c r="I60" s="7"/>
      <c r="J60" s="7"/>
      <c r="K60" s="7"/>
      <c r="L60" s="7"/>
    </row>
    <row r="61" spans="1:12" x14ac:dyDescent="0.25">
      <c r="A61" s="5"/>
      <c r="B61" s="5"/>
      <c r="C61" s="7"/>
      <c r="D61" s="7"/>
      <c r="E61" s="7"/>
      <c r="F61" s="7"/>
      <c r="G61" s="7"/>
      <c r="H61" s="7"/>
      <c r="I61" s="7"/>
      <c r="J61" s="7"/>
      <c r="K61" s="7"/>
      <c r="L61" s="7"/>
    </row>
    <row r="62" spans="1:12" x14ac:dyDescent="0.25">
      <c r="A62" s="5"/>
      <c r="B62" s="5"/>
      <c r="C62" s="7"/>
      <c r="D62" s="7"/>
      <c r="E62" s="7"/>
      <c r="F62" s="7"/>
      <c r="G62" s="7"/>
      <c r="H62" s="7"/>
      <c r="I62" s="7"/>
      <c r="J62" s="7"/>
      <c r="K62" s="7"/>
      <c r="L62" s="7"/>
    </row>
    <row r="63" spans="1:12" x14ac:dyDescent="0.25">
      <c r="A63" s="5"/>
      <c r="B63" s="5"/>
      <c r="C63" s="7"/>
      <c r="D63" s="7"/>
      <c r="E63" s="7"/>
      <c r="F63" s="9"/>
      <c r="G63" s="7"/>
      <c r="H63" s="7"/>
      <c r="I63" s="7"/>
      <c r="J63" s="7"/>
      <c r="K63" s="7"/>
      <c r="L63" s="7"/>
    </row>
    <row r="64" spans="1:12" x14ac:dyDescent="0.25">
      <c r="A64" s="5"/>
      <c r="B64" s="5"/>
      <c r="C64" s="7"/>
      <c r="D64" s="7"/>
      <c r="E64" s="7"/>
      <c r="F64" s="7"/>
      <c r="G64" s="7"/>
      <c r="H64" s="7"/>
      <c r="I64" s="7"/>
      <c r="J64" s="7"/>
      <c r="K64" s="7"/>
      <c r="L64" s="7"/>
    </row>
    <row r="65" spans="1:12" x14ac:dyDescent="0.25">
      <c r="A65" s="5"/>
      <c r="B65" s="5"/>
      <c r="C65" s="7"/>
      <c r="D65" s="7"/>
      <c r="E65" s="7"/>
      <c r="F65" s="7"/>
      <c r="G65" s="7"/>
      <c r="H65" s="7"/>
      <c r="I65" s="7"/>
      <c r="J65" s="7"/>
      <c r="K65" s="7"/>
      <c r="L65" s="7"/>
    </row>
    <row r="66" spans="1:12" x14ac:dyDescent="0.25">
      <c r="A66" s="5"/>
      <c r="B66" s="5"/>
      <c r="C66" s="7"/>
      <c r="D66" s="7"/>
      <c r="E66" s="7"/>
      <c r="F66" s="7"/>
      <c r="G66" s="7"/>
      <c r="H66" s="7"/>
      <c r="I66" s="7"/>
      <c r="J66" s="7"/>
      <c r="K66" s="7"/>
      <c r="L66" s="7"/>
    </row>
    <row r="67" spans="1:12" x14ac:dyDescent="0.25">
      <c r="A67" s="5"/>
      <c r="B67" s="5"/>
      <c r="C67" s="7"/>
      <c r="D67" s="7"/>
      <c r="E67" s="7"/>
      <c r="F67" s="7"/>
      <c r="G67" s="7"/>
      <c r="H67" s="7"/>
      <c r="I67" s="7"/>
      <c r="J67" s="7"/>
      <c r="K67" s="7"/>
      <c r="L67" s="7"/>
    </row>
    <row r="68" spans="1:12" x14ac:dyDescent="0.25">
      <c r="A68" s="5"/>
      <c r="B68" s="5"/>
      <c r="C68" s="7"/>
      <c r="D68" s="7"/>
      <c r="E68" s="7"/>
      <c r="F68" s="7"/>
      <c r="G68" s="7"/>
      <c r="H68" s="7"/>
      <c r="I68" s="7"/>
      <c r="J68" s="7"/>
      <c r="K68" s="7"/>
      <c r="L68" s="7"/>
    </row>
    <row r="69" spans="1:12" x14ac:dyDescent="0.25">
      <c r="A69" s="5"/>
      <c r="B69" s="5"/>
      <c r="C69" s="7"/>
      <c r="D69" s="7"/>
      <c r="E69" s="7"/>
      <c r="F69" s="7"/>
      <c r="G69" s="7"/>
      <c r="H69" s="7"/>
      <c r="I69" s="7"/>
      <c r="J69" s="7"/>
      <c r="K69" s="7"/>
      <c r="L69" s="7"/>
    </row>
    <row r="70" spans="1:12" x14ac:dyDescent="0.25">
      <c r="A70" s="5"/>
      <c r="B70" s="5"/>
      <c r="C70" s="7"/>
      <c r="D70" s="7"/>
      <c r="E70" s="7"/>
      <c r="F70" s="7"/>
      <c r="G70" s="7"/>
      <c r="H70" s="7"/>
      <c r="I70" s="7"/>
      <c r="J70" s="7"/>
      <c r="K70" s="7"/>
      <c r="L70" s="7"/>
    </row>
    <row r="71" spans="1:12" x14ac:dyDescent="0.25">
      <c r="A71" s="5"/>
      <c r="B71" s="5"/>
      <c r="C71" s="7"/>
      <c r="D71" s="7"/>
      <c r="E71" s="7"/>
      <c r="F71" s="7"/>
      <c r="G71" s="7"/>
      <c r="H71" s="7"/>
      <c r="I71" s="7"/>
      <c r="J71" s="7"/>
      <c r="K71" s="7"/>
      <c r="L71" s="7"/>
    </row>
    <row r="72" spans="1:12" x14ac:dyDescent="0.25">
      <c r="A72" s="5"/>
      <c r="B72" s="5"/>
      <c r="C72" s="7"/>
      <c r="D72" s="7"/>
      <c r="E72" s="7"/>
      <c r="F72" s="7"/>
      <c r="G72" s="7"/>
      <c r="H72" s="7"/>
      <c r="I72" s="7"/>
      <c r="J72" s="7"/>
      <c r="K72" s="7"/>
      <c r="L72" s="7"/>
    </row>
    <row r="73" spans="1:12" x14ac:dyDescent="0.25">
      <c r="A73" s="5"/>
      <c r="B73" s="5"/>
      <c r="C73" s="7"/>
      <c r="D73" s="7"/>
      <c r="E73" s="7"/>
      <c r="F73" s="7"/>
      <c r="G73" s="7"/>
      <c r="H73" s="7"/>
      <c r="I73" s="7"/>
      <c r="J73" s="7"/>
      <c r="K73" s="7"/>
      <c r="L73" s="7"/>
    </row>
    <row r="74" spans="1:12" x14ac:dyDescent="0.25">
      <c r="A74" s="5"/>
      <c r="B74" s="5"/>
      <c r="C74" s="7"/>
      <c r="D74" s="7"/>
      <c r="E74" s="7"/>
      <c r="F74" s="7"/>
      <c r="G74" s="7"/>
      <c r="H74" s="7"/>
      <c r="I74" s="7"/>
      <c r="J74" s="7"/>
      <c r="K74" s="7"/>
      <c r="L74" s="7"/>
    </row>
    <row r="75" spans="1:12" x14ac:dyDescent="0.25">
      <c r="A75" s="5"/>
      <c r="B75" s="5"/>
      <c r="C75" s="7"/>
      <c r="D75" s="7"/>
      <c r="E75" s="7"/>
      <c r="F75" s="7"/>
      <c r="G75" s="7"/>
      <c r="H75" s="7"/>
      <c r="I75" s="7"/>
      <c r="J75" s="7"/>
      <c r="K75" s="7"/>
      <c r="L75" s="7"/>
    </row>
    <row r="76" spans="1:12" x14ac:dyDescent="0.25">
      <c r="A76" s="5"/>
      <c r="B76" s="5"/>
      <c r="C76" s="7"/>
      <c r="D76" s="7"/>
      <c r="E76" s="7"/>
      <c r="F76" s="7"/>
      <c r="G76" s="7"/>
      <c r="H76" s="7"/>
      <c r="I76" s="7"/>
      <c r="J76" s="7"/>
      <c r="K76" s="7"/>
      <c r="L76" s="7"/>
    </row>
    <row r="77" spans="1:12" x14ac:dyDescent="0.25">
      <c r="A77" s="5"/>
      <c r="B77" s="5"/>
      <c r="C77" s="7"/>
      <c r="D77" s="7"/>
      <c r="E77" s="7"/>
      <c r="F77" s="7"/>
      <c r="G77" s="7"/>
      <c r="H77" s="7"/>
      <c r="I77" s="7"/>
      <c r="J77" s="7"/>
      <c r="K77" s="7"/>
      <c r="L77" s="7"/>
    </row>
    <row r="78" spans="1:12" x14ac:dyDescent="0.25">
      <c r="A78" s="5"/>
      <c r="B78" s="5"/>
      <c r="C78" s="7"/>
      <c r="D78" s="7"/>
      <c r="E78" s="7"/>
      <c r="F78" s="7"/>
      <c r="G78" s="7"/>
      <c r="H78" s="7"/>
      <c r="I78" s="7"/>
      <c r="J78" s="7"/>
      <c r="K78" s="7"/>
      <c r="L78" s="7"/>
    </row>
    <row r="79" spans="1:12" x14ac:dyDescent="0.25">
      <c r="A79" s="5"/>
      <c r="B79" s="5"/>
      <c r="C79" s="7"/>
      <c r="D79" s="7"/>
      <c r="E79" s="7"/>
      <c r="F79" s="7"/>
      <c r="G79" s="7"/>
      <c r="H79" s="7"/>
      <c r="I79" s="7"/>
      <c r="J79" s="7"/>
      <c r="K79" s="7"/>
      <c r="L79" s="7"/>
    </row>
    <row r="80" spans="1:12" x14ac:dyDescent="0.25">
      <c r="A80" s="5"/>
      <c r="B80" s="5"/>
      <c r="C80" s="7"/>
      <c r="D80" s="7"/>
      <c r="E80" s="7"/>
      <c r="F80" s="7"/>
      <c r="G80" s="7"/>
      <c r="H80" s="7"/>
      <c r="I80" s="7"/>
      <c r="J80" s="7"/>
      <c r="K80" s="7"/>
      <c r="L80" s="7"/>
    </row>
    <row r="81" spans="1:12" x14ac:dyDescent="0.25">
      <c r="A81" s="5"/>
      <c r="B81" s="5"/>
      <c r="C81" s="7"/>
      <c r="D81" s="7"/>
      <c r="E81" s="7"/>
      <c r="F81" s="7"/>
      <c r="G81" s="7"/>
      <c r="H81" s="7"/>
      <c r="I81" s="7"/>
      <c r="J81" s="7"/>
      <c r="K81" s="7"/>
      <c r="L81" s="7"/>
    </row>
    <row r="82" spans="1:12" x14ac:dyDescent="0.25">
      <c r="A82" s="5"/>
      <c r="B82" s="5"/>
      <c r="C82" s="7"/>
      <c r="D82" s="7"/>
      <c r="E82" s="7"/>
      <c r="F82" s="7"/>
      <c r="G82" s="7"/>
      <c r="H82" s="7"/>
      <c r="I82" s="7"/>
      <c r="J82" s="7"/>
      <c r="K82" s="7"/>
      <c r="L82" s="7"/>
    </row>
    <row r="83" spans="1:12" x14ac:dyDescent="0.25">
      <c r="A83" s="5"/>
      <c r="B83" s="5"/>
      <c r="C83" s="7"/>
      <c r="D83" s="7"/>
      <c r="E83" s="7"/>
      <c r="F83" s="7"/>
      <c r="G83" s="7"/>
      <c r="H83" s="7"/>
      <c r="I83" s="7"/>
      <c r="J83" s="7"/>
      <c r="K83" s="7"/>
      <c r="L83" s="7"/>
    </row>
    <row r="84" spans="1:12" x14ac:dyDescent="0.25">
      <c r="A84" s="5"/>
      <c r="B84" s="5"/>
      <c r="C84" s="7"/>
      <c r="D84" s="7"/>
      <c r="E84" s="7"/>
      <c r="F84" s="7"/>
      <c r="G84" s="7"/>
      <c r="H84" s="7"/>
      <c r="I84" s="7"/>
      <c r="J84" s="7"/>
      <c r="K84" s="7"/>
      <c r="L84" s="7"/>
    </row>
    <row r="85" spans="1:12" x14ac:dyDescent="0.25">
      <c r="A85" s="5"/>
      <c r="B85" s="5"/>
      <c r="C85" s="7"/>
      <c r="D85" s="7"/>
      <c r="E85" s="7"/>
      <c r="F85" s="7"/>
      <c r="G85" s="7"/>
      <c r="H85" s="7"/>
      <c r="I85" s="7"/>
      <c r="J85" s="7"/>
      <c r="K85" s="7"/>
      <c r="L85" s="7"/>
    </row>
    <row r="86" spans="1:12" x14ac:dyDescent="0.25">
      <c r="F86" s="7"/>
    </row>
    <row r="87" spans="1:12" x14ac:dyDescent="0.25">
      <c r="F87" s="7"/>
    </row>
    <row r="88" spans="1:12" x14ac:dyDescent="0.25">
      <c r="F88" s="7"/>
    </row>
    <row r="89" spans="1:12" x14ac:dyDescent="0.25">
      <c r="F89" s="7"/>
    </row>
    <row r="90" spans="1:12" x14ac:dyDescent="0.25">
      <c r="F90" s="7"/>
    </row>
    <row r="91" spans="1:12" x14ac:dyDescent="0.25">
      <c r="F91" s="7"/>
    </row>
  </sheetData>
  <mergeCells count="4">
    <mergeCell ref="A1:L1"/>
    <mergeCell ref="A2:L2"/>
    <mergeCell ref="A3:L3"/>
    <mergeCell ref="A8:L8"/>
  </mergeCells>
  <pageMargins left="0.75" right="0.75" top="0.75" bottom="0.75" header="0.03" footer="0.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48</vt:i4>
      </vt:variant>
    </vt:vector>
  </HeadingPairs>
  <TitlesOfParts>
    <vt:vector size="96" baseType="lpstr">
      <vt:lpstr>FCC-A</vt:lpstr>
      <vt:lpstr>MSU INC.-F</vt:lpstr>
      <vt:lpstr>MSU INC.-A</vt:lpstr>
      <vt:lpstr>ADMINISTRATION-A</vt:lpstr>
      <vt:lpstr>SCHEDULE A-F</vt:lpstr>
      <vt:lpstr>UNION MARKET-A</vt:lpstr>
      <vt:lpstr>ICT DEPT-A</vt:lpstr>
      <vt:lpstr>CHATIME</vt:lpstr>
      <vt:lpstr>UNDERGROUND-A</vt:lpstr>
      <vt:lpstr>1280-A</vt:lpstr>
      <vt:lpstr>SHORTSTOP-A</vt:lpstr>
      <vt:lpstr>SWELL-A</vt:lpstr>
      <vt:lpstr>SCHEDULE B-F</vt:lpstr>
      <vt:lpstr>CHILD CARE-A</vt:lpstr>
      <vt:lpstr>SCHEDULE C-F</vt:lpstr>
      <vt:lpstr>ADVOCACY</vt:lpstr>
      <vt:lpstr>EFRT-A</vt:lpstr>
      <vt:lpstr>MACCYCLE-A</vt:lpstr>
      <vt:lpstr>SHEC-A</vt:lpstr>
      <vt:lpstr>SWHAT-A</vt:lpstr>
      <vt:lpstr>MACCESS-A</vt:lpstr>
      <vt:lpstr>PCC-A</vt:lpstr>
      <vt:lpstr>MAROONS-A</vt:lpstr>
      <vt:lpstr>CLAY-A</vt:lpstr>
      <vt:lpstr>FIT-A</vt:lpstr>
      <vt:lpstr>HORIZONS-A</vt:lpstr>
      <vt:lpstr>SPARK-A</vt:lpstr>
      <vt:lpstr>CLUBS-A</vt:lpstr>
      <vt:lpstr>ELECTIONS-A</vt:lpstr>
      <vt:lpstr>EXECUTIVE-A</vt:lpstr>
      <vt:lpstr>WGEN-A</vt:lpstr>
      <vt:lpstr>MKTCOM-A</vt:lpstr>
      <vt:lpstr>TCHA-MAC-A</vt:lpstr>
      <vt:lpstr>MACFARMSTAND-A</vt:lpstr>
      <vt:lpstr>PEER SUPPORT-A</vt:lpstr>
      <vt:lpstr>DIVERSITY-A</vt:lpstr>
      <vt:lpstr>FYC-A</vt:lpstr>
      <vt:lpstr>SCHEDULE D-F</vt:lpstr>
      <vt:lpstr>COMPASS-A</vt:lpstr>
      <vt:lpstr>OMBUDS-A</vt:lpstr>
      <vt:lpstr>CAMPUS EVENTS-A</vt:lpstr>
      <vt:lpstr>SILHOUETTE-A</vt:lpstr>
      <vt:lpstr>CFMU GENERAL-A</vt:lpstr>
      <vt:lpstr>MARMOR CURRENT-A</vt:lpstr>
      <vt:lpstr>Student Health Plan-A</vt:lpstr>
      <vt:lpstr>DENTAL CURRENT-A</vt:lpstr>
      <vt:lpstr>HUB</vt:lpstr>
      <vt:lpstr>UNI CENTRE-A</vt:lpstr>
      <vt:lpstr>'CFMU GENERAL-A'!Print_Area</vt:lpstr>
      <vt:lpstr>'1280-A'!Print_Titles</vt:lpstr>
      <vt:lpstr>'ADMINISTRATION-A'!Print_Titles</vt:lpstr>
      <vt:lpstr>'CAMPUS EVENTS-A'!Print_Titles</vt:lpstr>
      <vt:lpstr>'CFMU GENERAL-A'!Print_Titles</vt:lpstr>
      <vt:lpstr>CHATIME!Print_Titles</vt:lpstr>
      <vt:lpstr>'CHILD CARE-A'!Print_Titles</vt:lpstr>
      <vt:lpstr>'CLAY-A'!Print_Titles</vt:lpstr>
      <vt:lpstr>'CLUBS-A'!Print_Titles</vt:lpstr>
      <vt:lpstr>'COMPASS-A'!Print_Titles</vt:lpstr>
      <vt:lpstr>'DENTAL CURRENT-A'!Print_Titles</vt:lpstr>
      <vt:lpstr>'DIVERSITY-A'!Print_Titles</vt:lpstr>
      <vt:lpstr>'EFRT-A'!Print_Titles</vt:lpstr>
      <vt:lpstr>'ELECTIONS-A'!Print_Titles</vt:lpstr>
      <vt:lpstr>'EXECUTIVE-A'!Print_Titles</vt:lpstr>
      <vt:lpstr>'FCC-A'!Print_Titles</vt:lpstr>
      <vt:lpstr>'FIT-A'!Print_Titles</vt:lpstr>
      <vt:lpstr>'FYC-A'!Print_Titles</vt:lpstr>
      <vt:lpstr>'HORIZONS-A'!Print_Titles</vt:lpstr>
      <vt:lpstr>HUB!Print_Titles</vt:lpstr>
      <vt:lpstr>'ICT DEPT-A'!Print_Titles</vt:lpstr>
      <vt:lpstr>'MACCESS-A'!Print_Titles</vt:lpstr>
      <vt:lpstr>'MACCYCLE-A'!Print_Titles</vt:lpstr>
      <vt:lpstr>'MACFARMSTAND-A'!Print_Titles</vt:lpstr>
      <vt:lpstr>'MARMOR CURRENT-A'!Print_Titles</vt:lpstr>
      <vt:lpstr>'MAROONS-A'!Print_Titles</vt:lpstr>
      <vt:lpstr>'MKTCOM-A'!Print_Titles</vt:lpstr>
      <vt:lpstr>'MSU INC.-A'!Print_Titles</vt:lpstr>
      <vt:lpstr>'MSU INC.-F'!Print_Titles</vt:lpstr>
      <vt:lpstr>'OMBUDS-A'!Print_Titles</vt:lpstr>
      <vt:lpstr>'PCC-A'!Print_Titles</vt:lpstr>
      <vt:lpstr>'PEER SUPPORT-A'!Print_Titles</vt:lpstr>
      <vt:lpstr>'SCHEDULE A-F'!Print_Titles</vt:lpstr>
      <vt:lpstr>'SCHEDULE B-F'!Print_Titles</vt:lpstr>
      <vt:lpstr>'SCHEDULE C-F'!Print_Titles</vt:lpstr>
      <vt:lpstr>'SCHEDULE D-F'!Print_Titles</vt:lpstr>
      <vt:lpstr>'SHEC-A'!Print_Titles</vt:lpstr>
      <vt:lpstr>'SHORTSTOP-A'!Print_Titles</vt:lpstr>
      <vt:lpstr>'SILHOUETTE-A'!Print_Titles</vt:lpstr>
      <vt:lpstr>'SPARK-A'!Print_Titles</vt:lpstr>
      <vt:lpstr>'Student Health Plan-A'!Print_Titles</vt:lpstr>
      <vt:lpstr>'SWELL-A'!Print_Titles</vt:lpstr>
      <vt:lpstr>'SWHAT-A'!Print_Titles</vt:lpstr>
      <vt:lpstr>'TCHA-MAC-A'!Print_Titles</vt:lpstr>
      <vt:lpstr>'UNDERGROUND-A'!Print_Titles</vt:lpstr>
      <vt:lpstr>'UNI CENTRE-A'!Print_Titles</vt:lpstr>
      <vt:lpstr>'UNION MARKET-A'!Print_Titles</vt:lpstr>
      <vt:lpstr>'WGEN-A'!Print_Titles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Scott - Administrative Services Coordinator</dc:creator>
  <cp:keywords/>
  <dc:description/>
  <cp:lastModifiedBy>Owner</cp:lastModifiedBy>
  <cp:revision/>
  <dcterms:created xsi:type="dcterms:W3CDTF">2022-01-31T20:34:13Z</dcterms:created>
  <dcterms:modified xsi:type="dcterms:W3CDTF">2022-07-11T13:15:19Z</dcterms:modified>
  <cp:category/>
  <cp:contentStatus/>
</cp:coreProperties>
</file>