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3"/>
  <workbookPr/>
  <mc:AlternateContent xmlns:mc="http://schemas.openxmlformats.org/markup-compatibility/2006">
    <mc:Choice Requires="x15">
      <x15ac:absPath xmlns:x15ac="http://schemas.microsoft.com/office/spreadsheetml/2010/11/ac" url="C:\Users\Anthony\Documents\Solar Car\Buisness\Budgets\2021-2022 McMaster Solar Car\"/>
    </mc:Choice>
  </mc:AlternateContent>
  <xr:revisionPtr revIDLastSave="0" documentId="11_0F23806FDB04FA49ABDD5FF47FCA9EDB8FF65E69" xr6:coauthVersionLast="47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K49" i="1" l="1"/>
  <c r="J26" i="1" l="1"/>
  <c r="K27" i="1" s="1"/>
  <c r="J36" i="1" l="1"/>
  <c r="K37" i="1" s="1"/>
  <c r="J55" i="1" l="1"/>
  <c r="E12" i="1" s="1"/>
  <c r="E55" i="1"/>
  <c r="E9" i="1" s="1"/>
  <c r="E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E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NA:</t>
        </r>
        <r>
          <rPr>
            <sz val="9"/>
            <color indexed="81"/>
            <rFont val="Tahoma"/>
            <family val="2"/>
          </rPr>
          <t xml:space="preserve">
Please fill in what you are requesting funding on behalf of.</t>
        </r>
      </text>
    </comment>
    <comment ref="E2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NA:
Please enter the proposed MES funding amount here.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H2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NA:
Multiple Lines can have the same 'Event / Initiative' with different 'Sources of Expenses'</t>
        </r>
      </text>
    </comment>
  </commentList>
</comments>
</file>

<file path=xl/sharedStrings.xml><?xml version="1.0" encoding="utf-8"?>
<sst xmlns="http://schemas.openxmlformats.org/spreadsheetml/2006/main" count="99" uniqueCount="70">
  <si>
    <t>Club / Team / Group:</t>
  </si>
  <si>
    <t>McMaster Solar Car Project</t>
  </si>
  <si>
    <t>Requested MES Funding:</t>
  </si>
  <si>
    <t>Total Income:</t>
  </si>
  <si>
    <t>Total Expense:</t>
  </si>
  <si>
    <t>Surplus / Deficit:</t>
  </si>
  <si>
    <t>Income:</t>
  </si>
  <si>
    <t>Expense:</t>
  </si>
  <si>
    <t>Source of Income</t>
  </si>
  <si>
    <t>Projected</t>
  </si>
  <si>
    <t>Comments</t>
  </si>
  <si>
    <t>Event / Initiative</t>
  </si>
  <si>
    <t>Source of Expense</t>
  </si>
  <si>
    <t>MES funding</t>
  </si>
  <si>
    <t>If as requested but not nessesary.</t>
  </si>
  <si>
    <t>Electrical Team</t>
  </si>
  <si>
    <t>Battery/ Battery box</t>
  </si>
  <si>
    <t>This number Is accurate we already have surplus</t>
  </si>
  <si>
    <t>MSU student levy</t>
  </si>
  <si>
    <t>Approximated as we don’t have current student numbers enrolled.</t>
  </si>
  <si>
    <t>Motor/Motor controller</t>
  </si>
  <si>
    <t>(23,791.35) Is the exact amount for motor alone we estimate that the Motor controler to be around 2000 As we already have one in stock</t>
  </si>
  <si>
    <t>Sponsorship</t>
  </si>
  <si>
    <t xml:space="preserve"> NA, Sponsors will be contacted on due basis. With current budget we will outsource if nessesary</t>
  </si>
  <si>
    <t>General Electrical Components</t>
  </si>
  <si>
    <t>Increase from 5000 Due to shipping from china and usa global approximation</t>
  </si>
  <si>
    <t>Beginning Balance (May 1, 2021)</t>
  </si>
  <si>
    <t>Solar Cells/Encapsulation</t>
  </si>
  <si>
    <t>Can fluctuate. Need to get in office to determine solar cells available for outsourceinghttps://sunelec.com/</t>
  </si>
  <si>
    <t>Misc items/tools</t>
  </si>
  <si>
    <t>Parts and tools in office</t>
  </si>
  <si>
    <t>MPPT</t>
  </si>
  <si>
    <t>New one required we already have one</t>
  </si>
  <si>
    <t>Electrical team</t>
  </si>
  <si>
    <t>Contingency (10%)</t>
  </si>
  <si>
    <t>Mechanical Team</t>
  </si>
  <si>
    <t>Misc tools/equipment</t>
  </si>
  <si>
    <t>Brakes</t>
  </si>
  <si>
    <t>Approx fluctuates depending on rating</t>
  </si>
  <si>
    <t>Chassis/infusion supplies</t>
  </si>
  <si>
    <t>Depends on fiberlamb, Its around this amount</t>
  </si>
  <si>
    <t>Suspension/shocks</t>
  </si>
  <si>
    <t>Wheels</t>
  </si>
  <si>
    <t>Shell</t>
  </si>
  <si>
    <t>Depends on fiberlamb one of our sponsors to see if we can get costs down. Its around this ammount.</t>
  </si>
  <si>
    <t>Steering</t>
  </si>
  <si>
    <t>Misc Fittings</t>
  </si>
  <si>
    <t>Logistics/Education/Outreach</t>
  </si>
  <si>
    <t>Race fees</t>
  </si>
  <si>
    <t>9000 Nominal Per Race(Excluded this year)</t>
  </si>
  <si>
    <t>Rental Vehicle Fees</t>
  </si>
  <si>
    <t>3000 Nominal Per Race(Excluded this year)</t>
  </si>
  <si>
    <t>Gas</t>
  </si>
  <si>
    <t>1000 Nominal Per Race(Excluded this year)</t>
  </si>
  <si>
    <t>Insurance</t>
  </si>
  <si>
    <t>NEED Support__________________________</t>
  </si>
  <si>
    <t>Race Accomodations</t>
  </si>
  <si>
    <t>500 Nominal Per Race(Excluded this year)</t>
  </si>
  <si>
    <t>Logos/Decals/apparel</t>
  </si>
  <si>
    <t>Office Supplies/tools</t>
  </si>
  <si>
    <t>MES funding at 1000 at front page</t>
  </si>
  <si>
    <t>Outreach</t>
  </si>
  <si>
    <t>Arduino Kits and such, we have a curriculum we are running</t>
  </si>
  <si>
    <t>Travel expenses/Safety</t>
  </si>
  <si>
    <t>Shipping fees/taxes/misc</t>
  </si>
  <si>
    <t>Extra for outreach if nes</t>
  </si>
  <si>
    <t>Trailer expenses</t>
  </si>
  <si>
    <t>Total Income</t>
  </si>
  <si>
    <t>Total Expenses</t>
  </si>
  <si>
    <t>- N/A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</si>
</sst>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6"/>
      <color theme="1"/>
      <name val="Times New Roman"/>
      <family val="1"/>
    </font>
    <font>
      <b/>
      <sz val="18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8" fillId="0" borderId="0"/>
    <xf numFmtId="0" fontId="9" fillId="0" borderId="0"/>
    <xf numFmtId="0" fontId="1" fillId="0" borderId="0"/>
  </cellStyleXfs>
  <cellXfs count="63">
    <xf numFmtId="0" fontId="0" fillId="0" borderId="0" xfId="0"/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66" fontId="2" fillId="0" borderId="4" xfId="1" applyFont="1" applyBorder="1" applyAlignment="1">
      <alignment horizontal="left" vertical="center"/>
    </xf>
    <xf numFmtId="166" fontId="2" fillId="0" borderId="1" xfId="1" applyFont="1" applyBorder="1" applyAlignment="1">
      <alignment horizontal="left" vertical="center"/>
    </xf>
    <xf numFmtId="166" fontId="2" fillId="0" borderId="2" xfId="1" applyFont="1" applyBorder="1" applyAlignment="1">
      <alignment horizontal="left" vertical="center"/>
    </xf>
    <xf numFmtId="0" fontId="2" fillId="3" borderId="22" xfId="0" applyFont="1" applyFill="1" applyBorder="1"/>
    <xf numFmtId="0" fontId="2" fillId="3" borderId="26" xfId="0" applyFont="1" applyFill="1" applyBorder="1"/>
    <xf numFmtId="0" fontId="2" fillId="3" borderId="27" xfId="0" applyFont="1" applyFill="1" applyBorder="1"/>
    <xf numFmtId="0" fontId="2" fillId="3" borderId="24" xfId="0" applyFont="1" applyFill="1" applyBorder="1"/>
    <xf numFmtId="0" fontId="2" fillId="3" borderId="29" xfId="0" applyFont="1" applyFill="1" applyBorder="1"/>
    <xf numFmtId="0" fontId="2" fillId="3" borderId="25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2" fillId="3" borderId="23" xfId="0" applyFont="1" applyFill="1" applyBorder="1"/>
    <xf numFmtId="0" fontId="2" fillId="3" borderId="28" xfId="0" applyFont="1" applyFill="1" applyBorder="1" applyAlignment="1">
      <alignment vertical="center"/>
    </xf>
    <xf numFmtId="0" fontId="2" fillId="3" borderId="28" xfId="0" applyFont="1" applyFill="1" applyBorder="1"/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2" borderId="6" xfId="0" applyFont="1" applyFill="1" applyBorder="1"/>
    <xf numFmtId="0" fontId="2" fillId="2" borderId="14" xfId="0" applyFont="1" applyFill="1" applyBorder="1"/>
    <xf numFmtId="0" fontId="2" fillId="2" borderId="34" xfId="0" applyFont="1" applyFill="1" applyBorder="1"/>
    <xf numFmtId="0" fontId="2" fillId="0" borderId="35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 wrapText="1"/>
    </xf>
    <xf numFmtId="0" fontId="3" fillId="4" borderId="38" xfId="0" applyFont="1" applyFill="1" applyBorder="1" applyAlignment="1">
      <alignment horizontal="center"/>
    </xf>
    <xf numFmtId="165" fontId="2" fillId="0" borderId="1" xfId="1" applyNumberFormat="1" applyFont="1" applyBorder="1" applyAlignment="1">
      <alignment horizontal="left" vertical="center"/>
    </xf>
    <xf numFmtId="4" fontId="2" fillId="0" borderId="7" xfId="0" applyNumberFormat="1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right" vertical="center"/>
    </xf>
    <xf numFmtId="166" fontId="2" fillId="0" borderId="36" xfId="1" applyFont="1" applyBorder="1" applyAlignment="1">
      <alignment horizontal="right" vertical="center"/>
    </xf>
    <xf numFmtId="166" fontId="2" fillId="0" borderId="1" xfId="1" applyFont="1" applyBorder="1" applyAlignment="1">
      <alignment horizontal="right" vertical="center"/>
    </xf>
    <xf numFmtId="166" fontId="2" fillId="0" borderId="7" xfId="0" applyNumberFormat="1" applyFont="1" applyBorder="1" applyAlignment="1">
      <alignment horizontal="left" vertical="center" wrapText="1"/>
    </xf>
    <xf numFmtId="166" fontId="10" fillId="0" borderId="1" xfId="1" applyFont="1" applyBorder="1" applyAlignment="1">
      <alignment horizontal="left" vertical="center"/>
    </xf>
    <xf numFmtId="0" fontId="5" fillId="5" borderId="10" xfId="0" quotePrefix="1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166" fontId="4" fillId="2" borderId="22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166" fontId="2" fillId="5" borderId="9" xfId="1" applyFont="1" applyFill="1" applyBorder="1" applyAlignment="1">
      <alignment horizontal="left" vertical="center"/>
    </xf>
    <xf numFmtId="166" fontId="2" fillId="5" borderId="16" xfId="1" applyFont="1" applyFill="1" applyBorder="1" applyAlignment="1">
      <alignment horizontal="left" vertical="center"/>
    </xf>
    <xf numFmtId="0" fontId="3" fillId="4" borderId="19" xfId="0" applyFont="1" applyFill="1" applyBorder="1" applyAlignment="1">
      <alignment horizontal="left"/>
    </xf>
    <xf numFmtId="0" fontId="3" fillId="4" borderId="20" xfId="0" applyFont="1" applyFill="1" applyBorder="1" applyAlignment="1">
      <alignment horizontal="left"/>
    </xf>
    <xf numFmtId="0" fontId="3" fillId="4" borderId="21" xfId="0" applyFont="1" applyFill="1" applyBorder="1" applyAlignment="1">
      <alignment horizontal="left"/>
    </xf>
    <xf numFmtId="0" fontId="5" fillId="5" borderId="22" xfId="0" applyFont="1" applyFill="1" applyBorder="1" applyAlignment="1">
      <alignment horizontal="left" vertical="center"/>
    </xf>
    <xf numFmtId="0" fontId="5" fillId="5" borderId="33" xfId="0" applyFont="1" applyFill="1" applyBorder="1" applyAlignment="1">
      <alignment horizontal="left" vertical="center"/>
    </xf>
    <xf numFmtId="0" fontId="5" fillId="5" borderId="24" xfId="0" applyFont="1" applyFill="1" applyBorder="1" applyAlignment="1">
      <alignment horizontal="left" vertical="center"/>
    </xf>
    <xf numFmtId="0" fontId="5" fillId="5" borderId="30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left" vertical="center"/>
    </xf>
    <xf numFmtId="0" fontId="5" fillId="5" borderId="15" xfId="0" applyFont="1" applyFill="1" applyBorder="1" applyAlignment="1">
      <alignment horizontal="left" vertical="center"/>
    </xf>
  </cellXfs>
  <cellStyles count="5">
    <cellStyle name="Currency" xfId="1" builtinId="4"/>
    <cellStyle name="Normal" xfId="0" builtinId="0"/>
    <cellStyle name="Normal 2" xfId="3" xr:uid="{00000000-0005-0000-0000-000002000000}"/>
    <cellStyle name="Normal 3" xfId="4" xr:uid="{00000000-0005-0000-0000-000003000000}"/>
    <cellStyle name="Normal 4" xfId="2" xr:uid="{00000000-0005-0000-0000-000004000000}"/>
  </cellStyles>
  <dxfs count="1">
    <dxf>
      <font>
        <color rgb="FF00B050"/>
      </font>
    </dxf>
  </dxfs>
  <tableStyles count="0" defaultTableStyle="TableStyleMedium2" defaultPivotStyle="PivotStyleLight16"/>
  <colors>
    <mruColors>
      <color rgb="FFFE0000"/>
      <color rgb="FFFE6D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13416</xdr:colOff>
      <xdr:row>6</xdr:row>
      <xdr:rowOff>80493</xdr:rowOff>
    </xdr:from>
    <xdr:to>
      <xdr:col>13</xdr:col>
      <xdr:colOff>285536</xdr:colOff>
      <xdr:row>12</xdr:row>
      <xdr:rowOff>59458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00916" y="912254"/>
          <a:ext cx="872007" cy="872007"/>
        </a:xfrm>
        <a:prstGeom prst="rect">
          <a:avLst/>
        </a:prstGeom>
      </xdr:spPr>
    </xdr:pic>
    <xdr:clientData/>
  </xdr:twoCellAnchor>
  <xdr:twoCellAnchor editAs="oneCell">
    <xdr:from>
      <xdr:col>0</xdr:col>
      <xdr:colOff>93909</xdr:colOff>
      <xdr:row>6</xdr:row>
      <xdr:rowOff>26831</xdr:rowOff>
    </xdr:from>
    <xdr:to>
      <xdr:col>2</xdr:col>
      <xdr:colOff>130345</xdr:colOff>
      <xdr:row>12</xdr:row>
      <xdr:rowOff>17226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85"/>
        <a:stretch/>
      </xdr:blipFill>
      <xdr:spPr>
        <a:xfrm>
          <a:off x="93909" y="858592"/>
          <a:ext cx="737852" cy="8720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0000"/>
  </sheetPr>
  <dimension ref="C1:M58"/>
  <sheetViews>
    <sheetView tabSelected="1" topLeftCell="A10" zoomScale="85" zoomScaleNormal="85" workbookViewId="0">
      <selection activeCell="F34" sqref="F34"/>
    </sheetView>
  </sheetViews>
  <sheetFormatPr defaultColWidth="9.28515625" defaultRowHeight="15"/>
  <cols>
    <col min="1" max="1" width="9.28515625" style="21"/>
    <col min="2" max="2" width="1.42578125" style="21" customWidth="1"/>
    <col min="3" max="3" width="4.28515625" style="21" customWidth="1"/>
    <col min="4" max="4" width="28" style="21" customWidth="1"/>
    <col min="5" max="5" width="13.7109375" style="21" bestFit="1" customWidth="1"/>
    <col min="6" max="6" width="54.28515625" style="21" customWidth="1"/>
    <col min="7" max="7" width="4.5703125" style="21" customWidth="1"/>
    <col min="8" max="8" width="24.42578125" style="21" customWidth="1"/>
    <col min="9" max="9" width="24.7109375" style="21" customWidth="1"/>
    <col min="10" max="10" width="13.7109375" style="21" bestFit="1" customWidth="1"/>
    <col min="11" max="11" width="54.28515625" style="21" customWidth="1"/>
    <col min="12" max="16384" width="9.28515625" style="21"/>
  </cols>
  <sheetData>
    <row r="1" spans="3:13" ht="6" customHeight="1" thickBot="1"/>
    <row r="2" spans="3:13" ht="9" customHeight="1" thickBot="1">
      <c r="C2" s="15"/>
      <c r="D2" s="16"/>
      <c r="E2" s="16"/>
      <c r="F2" s="16"/>
      <c r="G2" s="16"/>
      <c r="H2" s="16"/>
      <c r="I2" s="16"/>
      <c r="J2" s="16"/>
      <c r="K2" s="16"/>
      <c r="L2" s="23"/>
    </row>
    <row r="3" spans="3:13">
      <c r="C3" s="17"/>
      <c r="D3" s="49" t="s">
        <v>0</v>
      </c>
      <c r="E3" s="60" t="s">
        <v>1</v>
      </c>
      <c r="F3" s="46"/>
      <c r="G3" s="8"/>
      <c r="H3" s="8"/>
      <c r="I3" s="8"/>
      <c r="J3" s="8"/>
      <c r="K3" s="8"/>
      <c r="L3" s="24"/>
      <c r="M3" s="22"/>
    </row>
    <row r="4" spans="3:13" ht="15.75" thickBot="1">
      <c r="C4" s="17"/>
      <c r="D4" s="50"/>
      <c r="E4" s="47"/>
      <c r="F4" s="48"/>
      <c r="G4" s="8"/>
      <c r="H4" s="8"/>
      <c r="I4" s="8"/>
      <c r="J4" s="8"/>
      <c r="K4" s="8"/>
      <c r="L4" s="24"/>
      <c r="M4" s="22"/>
    </row>
    <row r="5" spans="3:13" ht="4.5" customHeight="1" thickBot="1">
      <c r="C5" s="17"/>
      <c r="D5" s="8"/>
      <c r="E5" s="8"/>
      <c r="F5" s="8"/>
      <c r="G5" s="8"/>
      <c r="H5" s="8"/>
      <c r="I5" s="8"/>
      <c r="J5" s="8"/>
      <c r="K5" s="8"/>
      <c r="L5" s="25"/>
    </row>
    <row r="6" spans="3:13">
      <c r="C6" s="17"/>
      <c r="D6" s="43" t="s">
        <v>2</v>
      </c>
      <c r="E6" s="45">
        <f>E20</f>
        <v>1000</v>
      </c>
      <c r="F6" s="46"/>
      <c r="G6" s="7"/>
      <c r="H6" s="7"/>
      <c r="I6" s="7"/>
      <c r="J6" s="7"/>
      <c r="K6" s="7"/>
      <c r="L6" s="24"/>
      <c r="M6" s="22"/>
    </row>
    <row r="7" spans="3:13" ht="15.75" thickBot="1">
      <c r="C7" s="17"/>
      <c r="D7" s="44"/>
      <c r="E7" s="47"/>
      <c r="F7" s="48"/>
      <c r="G7" s="7"/>
      <c r="H7" s="7"/>
      <c r="I7" s="7"/>
      <c r="J7" s="7"/>
      <c r="K7" s="7"/>
      <c r="L7" s="24"/>
      <c r="M7" s="22"/>
    </row>
    <row r="8" spans="3:13" ht="4.5" customHeight="1" thickBot="1">
      <c r="C8" s="17"/>
      <c r="D8" s="8"/>
      <c r="E8" s="8"/>
      <c r="F8" s="8"/>
      <c r="G8" s="7"/>
      <c r="H8" s="7"/>
      <c r="I8" s="7"/>
      <c r="J8" s="7"/>
      <c r="K8" s="7"/>
      <c r="L8" s="25"/>
    </row>
    <row r="9" spans="3:13">
      <c r="C9" s="17"/>
      <c r="D9" s="49" t="s">
        <v>3</v>
      </c>
      <c r="E9" s="45">
        <f>E55</f>
        <v>73535.929999999993</v>
      </c>
      <c r="F9" s="46"/>
      <c r="G9" s="7"/>
      <c r="H9" s="7"/>
      <c r="I9" s="7"/>
      <c r="J9" s="7"/>
      <c r="K9" s="7"/>
      <c r="L9" s="24"/>
      <c r="M9" s="22"/>
    </row>
    <row r="10" spans="3:13" ht="15.75" thickBot="1">
      <c r="C10" s="17"/>
      <c r="D10" s="50"/>
      <c r="E10" s="47"/>
      <c r="F10" s="48"/>
      <c r="G10" s="7"/>
      <c r="H10" s="7"/>
      <c r="I10" s="7"/>
      <c r="J10" s="7"/>
      <c r="K10" s="7"/>
      <c r="L10" s="24"/>
      <c r="M10" s="22"/>
    </row>
    <row r="11" spans="3:13" ht="4.5" customHeight="1" thickBot="1">
      <c r="C11" s="17"/>
      <c r="D11" s="8"/>
      <c r="E11" s="8"/>
      <c r="F11" s="8"/>
      <c r="G11" s="7"/>
      <c r="H11" s="7"/>
      <c r="I11" s="7"/>
      <c r="J11" s="7"/>
      <c r="K11" s="7"/>
      <c r="L11" s="25"/>
    </row>
    <row r="12" spans="3:13">
      <c r="C12" s="17"/>
      <c r="D12" s="49" t="s">
        <v>4</v>
      </c>
      <c r="E12" s="45">
        <f>J55</f>
        <v>78820.485000000001</v>
      </c>
      <c r="F12" s="46"/>
      <c r="G12" s="7"/>
      <c r="H12" s="7"/>
      <c r="I12" s="7"/>
      <c r="J12" s="7"/>
      <c r="K12" s="7"/>
      <c r="L12" s="24"/>
      <c r="M12" s="22"/>
    </row>
    <row r="13" spans="3:13" ht="15.75" thickBot="1">
      <c r="C13" s="17"/>
      <c r="D13" s="50"/>
      <c r="E13" s="47"/>
      <c r="F13" s="48"/>
      <c r="G13" s="7"/>
      <c r="H13" s="7"/>
      <c r="I13" s="7"/>
      <c r="J13" s="7"/>
      <c r="K13" s="7"/>
      <c r="L13" s="24"/>
      <c r="M13" s="22"/>
    </row>
    <row r="14" spans="3:13" ht="4.5" customHeight="1" thickBot="1">
      <c r="C14" s="17"/>
      <c r="D14" s="8"/>
      <c r="E14" s="8"/>
      <c r="F14" s="8"/>
      <c r="G14" s="7"/>
      <c r="H14" s="7"/>
      <c r="I14" s="7"/>
      <c r="J14" s="7"/>
      <c r="K14" s="7"/>
      <c r="L14" s="25"/>
    </row>
    <row r="15" spans="3:13">
      <c r="C15" s="17"/>
      <c r="D15" s="49" t="s">
        <v>5</v>
      </c>
      <c r="E15" s="45">
        <f>E9-E12</f>
        <v>-5284.5550000000076</v>
      </c>
      <c r="F15" s="46"/>
      <c r="G15" s="7"/>
      <c r="H15" s="7"/>
      <c r="I15" s="7"/>
      <c r="J15" s="7"/>
      <c r="K15" s="7"/>
      <c r="L15" s="24"/>
      <c r="M15" s="22"/>
    </row>
    <row r="16" spans="3:13" ht="15.75" thickBot="1">
      <c r="C16" s="17"/>
      <c r="D16" s="50"/>
      <c r="E16" s="47"/>
      <c r="F16" s="48"/>
      <c r="G16" s="7"/>
      <c r="H16" s="7"/>
      <c r="I16" s="7"/>
      <c r="J16" s="7"/>
      <c r="K16" s="7"/>
      <c r="L16" s="24"/>
      <c r="M16" s="22"/>
    </row>
    <row r="17" spans="3:12" ht="9" customHeight="1" thickBot="1">
      <c r="C17" s="17"/>
      <c r="D17" s="8"/>
      <c r="E17" s="8"/>
      <c r="F17" s="8"/>
      <c r="G17" s="8"/>
      <c r="H17" s="8"/>
      <c r="I17" s="8"/>
      <c r="J17" s="8"/>
      <c r="K17" s="8"/>
      <c r="L17" s="25"/>
    </row>
    <row r="18" spans="3:12" ht="14.45" thickBot="1">
      <c r="C18" s="17"/>
      <c r="D18" s="53" t="s">
        <v>6</v>
      </c>
      <c r="E18" s="54"/>
      <c r="F18" s="55"/>
      <c r="G18" s="8"/>
      <c r="H18" s="53" t="s">
        <v>7</v>
      </c>
      <c r="I18" s="54"/>
      <c r="J18" s="54"/>
      <c r="K18" s="55"/>
      <c r="L18" s="25"/>
    </row>
    <row r="19" spans="3:12" ht="14.45" thickBot="1">
      <c r="C19" s="17"/>
      <c r="D19" s="1" t="s">
        <v>8</v>
      </c>
      <c r="E19" s="2" t="s">
        <v>9</v>
      </c>
      <c r="F19" s="3" t="s">
        <v>10</v>
      </c>
      <c r="G19" s="8"/>
      <c r="H19" s="1" t="s">
        <v>11</v>
      </c>
      <c r="I19" s="33" t="s">
        <v>12</v>
      </c>
      <c r="J19" s="2" t="s">
        <v>9</v>
      </c>
      <c r="K19" s="3" t="s">
        <v>10</v>
      </c>
      <c r="L19" s="25"/>
    </row>
    <row r="20" spans="3:12" ht="13.9">
      <c r="C20" s="17"/>
      <c r="D20" s="4" t="s">
        <v>13</v>
      </c>
      <c r="E20" s="12">
        <v>1000</v>
      </c>
      <c r="F20" s="9" t="s">
        <v>14</v>
      </c>
      <c r="G20" s="8"/>
      <c r="H20" s="30" t="s">
        <v>15</v>
      </c>
      <c r="I20" s="31" t="s">
        <v>16</v>
      </c>
      <c r="J20" s="37">
        <v>4000</v>
      </c>
      <c r="K20" s="32" t="s">
        <v>17</v>
      </c>
      <c r="L20" s="25"/>
    </row>
    <row r="21" spans="3:12" ht="45">
      <c r="C21" s="17"/>
      <c r="D21" s="5" t="s">
        <v>18</v>
      </c>
      <c r="E21" s="13">
        <v>15000</v>
      </c>
      <c r="F21" s="10" t="s">
        <v>19</v>
      </c>
      <c r="G21" s="8"/>
      <c r="H21" s="30" t="s">
        <v>15</v>
      </c>
      <c r="I21" s="26" t="s">
        <v>20</v>
      </c>
      <c r="J21" s="38">
        <v>25791.35</v>
      </c>
      <c r="K21" s="35" t="s">
        <v>21</v>
      </c>
      <c r="L21" s="25"/>
    </row>
    <row r="22" spans="3:12" ht="30">
      <c r="C22" s="17"/>
      <c r="D22" s="5" t="s">
        <v>22</v>
      </c>
      <c r="E22" s="34">
        <v>0</v>
      </c>
      <c r="F22" s="10" t="s">
        <v>23</v>
      </c>
      <c r="G22" s="8"/>
      <c r="H22" s="30" t="s">
        <v>15</v>
      </c>
      <c r="I22" s="26" t="s">
        <v>24</v>
      </c>
      <c r="J22" s="36">
        <v>7000</v>
      </c>
      <c r="K22" s="10" t="s">
        <v>25</v>
      </c>
      <c r="L22" s="25"/>
    </row>
    <row r="23" spans="3:12" ht="30">
      <c r="C23" s="17"/>
      <c r="D23" s="5" t="s">
        <v>26</v>
      </c>
      <c r="E23" s="13">
        <v>57535.93</v>
      </c>
      <c r="F23" s="10"/>
      <c r="G23" s="8"/>
      <c r="H23" s="30" t="s">
        <v>15</v>
      </c>
      <c r="I23" s="26" t="s">
        <v>27</v>
      </c>
      <c r="J23" s="38">
        <v>12000</v>
      </c>
      <c r="K23" s="10" t="s">
        <v>28</v>
      </c>
      <c r="L23" s="25"/>
    </row>
    <row r="24" spans="3:12" ht="13.9">
      <c r="C24" s="17"/>
      <c r="D24" s="5"/>
      <c r="E24" s="13"/>
      <c r="F24" s="10"/>
      <c r="G24" s="8"/>
      <c r="H24" s="30" t="s">
        <v>15</v>
      </c>
      <c r="I24" s="26" t="s">
        <v>29</v>
      </c>
      <c r="J24" s="38">
        <v>1500</v>
      </c>
      <c r="K24" s="10" t="s">
        <v>30</v>
      </c>
      <c r="L24" s="25"/>
    </row>
    <row r="25" spans="3:12" ht="13.9">
      <c r="C25" s="17"/>
      <c r="D25" s="5"/>
      <c r="E25" s="13"/>
      <c r="F25" s="10"/>
      <c r="G25" s="8"/>
      <c r="H25" s="30" t="s">
        <v>15</v>
      </c>
      <c r="I25" s="26" t="s">
        <v>31</v>
      </c>
      <c r="J25" s="38">
        <v>5000</v>
      </c>
      <c r="K25" s="10" t="s">
        <v>32</v>
      </c>
      <c r="L25" s="25"/>
    </row>
    <row r="26" spans="3:12" ht="13.9">
      <c r="C26" s="17"/>
      <c r="D26" s="5"/>
      <c r="E26" s="13"/>
      <c r="F26" s="10"/>
      <c r="G26" s="8"/>
      <c r="H26" s="30" t="s">
        <v>33</v>
      </c>
      <c r="I26" s="26" t="s">
        <v>34</v>
      </c>
      <c r="J26" s="38">
        <f>SUM(J20:J25)*0.1</f>
        <v>5529.1350000000002</v>
      </c>
      <c r="K26" s="10"/>
      <c r="L26" s="25"/>
    </row>
    <row r="27" spans="3:12" ht="13.9">
      <c r="C27" s="17"/>
      <c r="D27" s="5"/>
      <c r="E27" s="13"/>
      <c r="F27" s="10"/>
      <c r="G27" s="8"/>
      <c r="H27" s="30"/>
      <c r="I27" s="26"/>
      <c r="J27" s="38"/>
      <c r="K27" s="39">
        <f>SUM(J20,J21,J22,J23,J24,J25,J26)</f>
        <v>60820.485000000001</v>
      </c>
      <c r="L27" s="25"/>
    </row>
    <row r="28" spans="3:12" ht="13.9">
      <c r="C28" s="17"/>
      <c r="D28" s="5"/>
      <c r="E28" s="13"/>
      <c r="F28" s="10"/>
      <c r="G28" s="8"/>
      <c r="H28" s="21" t="s">
        <v>35</v>
      </c>
      <c r="I28" s="26" t="s">
        <v>36</v>
      </c>
      <c r="J28" s="38">
        <v>500</v>
      </c>
      <c r="K28" s="10"/>
      <c r="L28" s="25"/>
    </row>
    <row r="29" spans="3:12">
      <c r="C29" s="17"/>
      <c r="D29" s="5"/>
      <c r="E29" s="13"/>
      <c r="F29" s="10"/>
      <c r="G29" s="8"/>
      <c r="H29" s="30" t="s">
        <v>35</v>
      </c>
      <c r="I29" s="26" t="s">
        <v>37</v>
      </c>
      <c r="J29" s="38">
        <v>1000</v>
      </c>
      <c r="K29" s="10" t="s">
        <v>38</v>
      </c>
      <c r="L29" s="25"/>
    </row>
    <row r="30" spans="3:12">
      <c r="C30" s="17"/>
      <c r="D30" s="5"/>
      <c r="E30" s="13"/>
      <c r="F30" s="10"/>
      <c r="G30" s="8"/>
      <c r="H30" s="30" t="s">
        <v>35</v>
      </c>
      <c r="I30" s="26" t="s">
        <v>39</v>
      </c>
      <c r="J30" s="38">
        <v>1500</v>
      </c>
      <c r="K30" s="10" t="s">
        <v>40</v>
      </c>
      <c r="L30" s="25"/>
    </row>
    <row r="31" spans="3:12" ht="13.9">
      <c r="C31" s="17"/>
      <c r="D31" s="5"/>
      <c r="E31" s="13"/>
      <c r="F31" s="10"/>
      <c r="G31" s="8"/>
      <c r="H31" s="30" t="s">
        <v>35</v>
      </c>
      <c r="I31" s="26" t="s">
        <v>41</v>
      </c>
      <c r="J31" s="38">
        <v>3000</v>
      </c>
      <c r="K31" s="10"/>
      <c r="L31" s="25"/>
    </row>
    <row r="32" spans="3:12">
      <c r="C32" s="17"/>
      <c r="D32" s="5"/>
      <c r="E32" s="13"/>
      <c r="F32" s="10"/>
      <c r="G32" s="8"/>
      <c r="H32" s="30" t="s">
        <v>35</v>
      </c>
      <c r="I32" s="26" t="s">
        <v>42</v>
      </c>
      <c r="J32" s="38">
        <v>1000</v>
      </c>
      <c r="K32" s="10"/>
      <c r="L32" s="25"/>
    </row>
    <row r="33" spans="3:12" ht="27.6">
      <c r="C33" s="17"/>
      <c r="D33" s="5"/>
      <c r="E33" s="13"/>
      <c r="F33" s="10"/>
      <c r="G33" s="8"/>
      <c r="H33" s="30" t="s">
        <v>35</v>
      </c>
      <c r="I33" s="26" t="s">
        <v>43</v>
      </c>
      <c r="J33" s="38">
        <v>5000</v>
      </c>
      <c r="K33" s="10" t="s">
        <v>44</v>
      </c>
      <c r="L33" s="25"/>
    </row>
    <row r="34" spans="3:12" ht="13.9">
      <c r="C34" s="17"/>
      <c r="D34" s="5"/>
      <c r="E34" s="13"/>
      <c r="F34" s="10"/>
      <c r="G34" s="8"/>
      <c r="H34" s="30" t="s">
        <v>35</v>
      </c>
      <c r="I34" s="26" t="s">
        <v>45</v>
      </c>
      <c r="J34" s="38">
        <v>500</v>
      </c>
      <c r="K34" s="10"/>
      <c r="L34" s="25"/>
    </row>
    <row r="35" spans="3:12" ht="13.9">
      <c r="C35" s="17"/>
      <c r="D35" s="5"/>
      <c r="E35" s="13"/>
      <c r="F35" s="10"/>
      <c r="G35" s="8"/>
      <c r="H35" s="30" t="s">
        <v>35</v>
      </c>
      <c r="I35" s="26" t="s">
        <v>46</v>
      </c>
      <c r="J35" s="38">
        <v>500</v>
      </c>
      <c r="K35" s="10"/>
      <c r="L35" s="25"/>
    </row>
    <row r="36" spans="3:12" ht="13.9">
      <c r="C36" s="17"/>
      <c r="D36" s="5"/>
      <c r="E36" s="13"/>
      <c r="F36" s="10"/>
      <c r="G36" s="8"/>
      <c r="H36" s="30" t="s">
        <v>35</v>
      </c>
      <c r="I36" s="26" t="s">
        <v>34</v>
      </c>
      <c r="J36" s="38">
        <f>SUM(J28:J35)*0.1</f>
        <v>1300</v>
      </c>
      <c r="K36" s="10"/>
      <c r="L36" s="25"/>
    </row>
    <row r="37" spans="3:12" ht="13.9">
      <c r="C37" s="17"/>
      <c r="D37" s="5"/>
      <c r="E37" s="13"/>
      <c r="F37" s="10"/>
      <c r="G37" s="8"/>
      <c r="H37" s="30"/>
      <c r="I37" s="26"/>
      <c r="J37" s="38"/>
      <c r="K37" s="39">
        <f>SUM(J28,J29,J30,J31,J32,J33,J34,J35,J36)</f>
        <v>14300</v>
      </c>
      <c r="L37" s="25"/>
    </row>
    <row r="38" spans="3:12" ht="13.9">
      <c r="C38" s="17"/>
      <c r="D38" s="5"/>
      <c r="E38" s="13"/>
      <c r="F38" s="10"/>
      <c r="G38" s="8"/>
      <c r="H38" s="28" t="s">
        <v>47</v>
      </c>
      <c r="I38" s="26" t="s">
        <v>48</v>
      </c>
      <c r="J38" s="38">
        <v>0</v>
      </c>
      <c r="K38" s="13" t="s">
        <v>49</v>
      </c>
      <c r="L38" s="25"/>
    </row>
    <row r="39" spans="3:12" ht="13.9">
      <c r="C39" s="17"/>
      <c r="D39" s="5"/>
      <c r="E39" s="13"/>
      <c r="F39" s="10"/>
      <c r="G39" s="8"/>
      <c r="H39" s="28" t="s">
        <v>47</v>
      </c>
      <c r="I39" s="26" t="s">
        <v>50</v>
      </c>
      <c r="J39" s="38">
        <v>0</v>
      </c>
      <c r="K39" s="13" t="s">
        <v>51</v>
      </c>
      <c r="L39" s="25"/>
    </row>
    <row r="40" spans="3:12" ht="13.9">
      <c r="C40" s="17"/>
      <c r="D40" s="5"/>
      <c r="E40" s="13"/>
      <c r="F40" s="10"/>
      <c r="G40" s="8"/>
      <c r="H40" s="28" t="s">
        <v>47</v>
      </c>
      <c r="I40" s="26" t="s">
        <v>52</v>
      </c>
      <c r="J40" s="38">
        <v>0</v>
      </c>
      <c r="K40" s="13" t="s">
        <v>53</v>
      </c>
      <c r="L40" s="25"/>
    </row>
    <row r="41" spans="3:12" ht="13.9">
      <c r="C41" s="17"/>
      <c r="D41" s="5"/>
      <c r="E41" s="13"/>
      <c r="F41" s="10"/>
      <c r="G41" s="8"/>
      <c r="H41" s="28" t="s">
        <v>47</v>
      </c>
      <c r="I41" s="26" t="s">
        <v>54</v>
      </c>
      <c r="J41" s="38">
        <v>2000</v>
      </c>
      <c r="K41" s="40" t="s">
        <v>55</v>
      </c>
      <c r="L41" s="25"/>
    </row>
    <row r="42" spans="3:12" ht="13.9">
      <c r="C42" s="17"/>
      <c r="D42" s="5"/>
      <c r="E42" s="13"/>
      <c r="F42" s="10"/>
      <c r="G42" s="8"/>
      <c r="H42" s="28" t="s">
        <v>47</v>
      </c>
      <c r="I42" s="26" t="s">
        <v>56</v>
      </c>
      <c r="J42" s="38">
        <v>0</v>
      </c>
      <c r="K42" s="13" t="s">
        <v>57</v>
      </c>
      <c r="L42" s="25"/>
    </row>
    <row r="43" spans="3:12" ht="13.9">
      <c r="C43" s="17"/>
      <c r="D43" s="5"/>
      <c r="E43" s="13"/>
      <c r="F43" s="10"/>
      <c r="G43" s="8"/>
      <c r="H43" s="28" t="s">
        <v>47</v>
      </c>
      <c r="I43" s="26" t="s">
        <v>58</v>
      </c>
      <c r="J43" s="38">
        <v>1000</v>
      </c>
      <c r="K43" s="13"/>
      <c r="L43" s="25"/>
    </row>
    <row r="44" spans="3:12" ht="13.9">
      <c r="C44" s="17"/>
      <c r="D44" s="5"/>
      <c r="E44" s="13"/>
      <c r="F44" s="10"/>
      <c r="G44" s="8"/>
      <c r="H44" s="28" t="s">
        <v>47</v>
      </c>
      <c r="I44" s="26" t="s">
        <v>59</v>
      </c>
      <c r="J44" s="38"/>
      <c r="K44" s="13" t="s">
        <v>60</v>
      </c>
      <c r="L44" s="25"/>
    </row>
    <row r="45" spans="3:12" ht="13.9">
      <c r="C45" s="17"/>
      <c r="D45" s="5"/>
      <c r="E45" s="13"/>
      <c r="F45" s="10"/>
      <c r="G45" s="8"/>
      <c r="H45" s="28" t="s">
        <v>47</v>
      </c>
      <c r="I45" s="26" t="s">
        <v>61</v>
      </c>
      <c r="J45" s="38">
        <v>500</v>
      </c>
      <c r="K45" s="13" t="s">
        <v>62</v>
      </c>
      <c r="L45" s="25"/>
    </row>
    <row r="46" spans="3:12" ht="13.9">
      <c r="C46" s="17"/>
      <c r="D46" s="5"/>
      <c r="E46" s="13"/>
      <c r="F46" s="10"/>
      <c r="G46" s="8"/>
      <c r="H46" s="28" t="s">
        <v>47</v>
      </c>
      <c r="I46" s="26" t="s">
        <v>63</v>
      </c>
      <c r="J46" s="38">
        <v>0</v>
      </c>
      <c r="K46" s="13" t="s">
        <v>57</v>
      </c>
      <c r="L46" s="25"/>
    </row>
    <row r="47" spans="3:12" ht="13.9">
      <c r="C47" s="17"/>
      <c r="D47" s="5"/>
      <c r="E47" s="13"/>
      <c r="F47" s="10"/>
      <c r="G47" s="8"/>
      <c r="H47" s="28" t="s">
        <v>47</v>
      </c>
      <c r="I47" s="26" t="s">
        <v>64</v>
      </c>
      <c r="J47" s="38">
        <v>200</v>
      </c>
      <c r="K47" s="13" t="s">
        <v>65</v>
      </c>
      <c r="L47" s="25"/>
    </row>
    <row r="48" spans="3:12" ht="13.9">
      <c r="C48" s="17"/>
      <c r="D48" s="5"/>
      <c r="E48" s="13"/>
      <c r="F48" s="10"/>
      <c r="G48" s="8"/>
      <c r="H48" s="28" t="s">
        <v>47</v>
      </c>
      <c r="I48" s="26" t="s">
        <v>66</v>
      </c>
      <c r="J48" s="38">
        <v>0</v>
      </c>
      <c r="K48" s="13" t="s">
        <v>57</v>
      </c>
      <c r="L48" s="25"/>
    </row>
    <row r="49" spans="3:12" ht="13.9">
      <c r="C49" s="17"/>
      <c r="D49" s="5"/>
      <c r="E49" s="13"/>
      <c r="F49" s="10"/>
      <c r="G49" s="8"/>
      <c r="H49" s="28"/>
      <c r="I49" s="26"/>
      <c r="J49" s="13"/>
      <c r="K49" s="39">
        <f>SUM(J41,J43,J44,J45,J47)</f>
        <v>3700</v>
      </c>
      <c r="L49" s="25"/>
    </row>
    <row r="50" spans="3:12" ht="13.9">
      <c r="C50" s="17"/>
      <c r="D50" s="5"/>
      <c r="E50" s="13"/>
      <c r="F50" s="10"/>
      <c r="G50" s="8"/>
      <c r="H50" s="28"/>
      <c r="I50" s="26"/>
      <c r="J50" s="13"/>
      <c r="K50" s="10"/>
      <c r="L50" s="25"/>
    </row>
    <row r="51" spans="3:12" ht="13.9">
      <c r="C51" s="17"/>
      <c r="D51" s="5"/>
      <c r="E51" s="13"/>
      <c r="F51" s="10"/>
      <c r="G51" s="8"/>
      <c r="H51" s="28"/>
      <c r="I51" s="26"/>
      <c r="J51" s="13"/>
      <c r="K51" s="10"/>
      <c r="L51" s="25"/>
    </row>
    <row r="52" spans="3:12" ht="13.9">
      <c r="C52" s="17"/>
      <c r="D52" s="5"/>
      <c r="E52" s="13"/>
      <c r="F52" s="10"/>
      <c r="G52" s="8"/>
      <c r="H52" s="28"/>
      <c r="I52" s="26"/>
      <c r="J52" s="13"/>
      <c r="K52" s="10"/>
      <c r="L52" s="25"/>
    </row>
    <row r="53" spans="3:12" ht="13.9">
      <c r="C53" s="17"/>
      <c r="D53" s="5"/>
      <c r="E53" s="13"/>
      <c r="F53" s="10"/>
      <c r="G53" s="8"/>
      <c r="H53" s="28"/>
      <c r="I53" s="26"/>
      <c r="J53" s="13"/>
      <c r="K53" s="10"/>
      <c r="L53" s="25"/>
    </row>
    <row r="54" spans="3:12" ht="14.45" thickBot="1">
      <c r="C54" s="17"/>
      <c r="D54" s="6"/>
      <c r="E54" s="14"/>
      <c r="F54" s="10"/>
      <c r="G54" s="8"/>
      <c r="H54" s="29"/>
      <c r="I54" s="27"/>
      <c r="J54" s="14"/>
      <c r="K54" s="10"/>
      <c r="L54" s="25"/>
    </row>
    <row r="55" spans="3:12" ht="15.75" thickBot="1">
      <c r="C55" s="17"/>
      <c r="D55" s="61" t="s">
        <v>67</v>
      </c>
      <c r="E55" s="51">
        <f>SUM(E20:E54)</f>
        <v>73535.929999999993</v>
      </c>
      <c r="F55" s="11"/>
      <c r="G55" s="8"/>
      <c r="H55" s="56" t="s">
        <v>68</v>
      </c>
      <c r="I55" s="57"/>
      <c r="J55" s="51">
        <f>SUM(J20:J54)</f>
        <v>78820.485000000001</v>
      </c>
      <c r="K55" s="11"/>
      <c r="L55" s="25"/>
    </row>
    <row r="56" spans="3:12" ht="15" customHeight="1" thickBot="1">
      <c r="C56" s="17"/>
      <c r="D56" s="62"/>
      <c r="E56" s="52"/>
      <c r="F56" s="41" t="s">
        <v>69</v>
      </c>
      <c r="G56" s="8"/>
      <c r="H56" s="58"/>
      <c r="I56" s="59"/>
      <c r="J56" s="52"/>
      <c r="K56" s="41" t="s">
        <v>69</v>
      </c>
      <c r="L56" s="25"/>
    </row>
    <row r="57" spans="3:12" ht="15.75" customHeight="1" thickBot="1">
      <c r="C57" s="17"/>
      <c r="D57" s="19"/>
      <c r="E57" s="19"/>
      <c r="F57" s="42"/>
      <c r="G57" s="8"/>
      <c r="H57" s="19"/>
      <c r="I57" s="19"/>
      <c r="J57" s="19"/>
      <c r="K57" s="42"/>
      <c r="L57" s="25"/>
    </row>
    <row r="58" spans="3:12" ht="15.75" thickBot="1">
      <c r="C58" s="18"/>
      <c r="F58" s="19"/>
      <c r="G58" s="19"/>
      <c r="K58" s="19"/>
      <c r="L58" s="20"/>
    </row>
  </sheetData>
  <mergeCells count="18">
    <mergeCell ref="D3:D4"/>
    <mergeCell ref="D18:F18"/>
    <mergeCell ref="E3:F4"/>
    <mergeCell ref="D55:D56"/>
    <mergeCell ref="E55:E56"/>
    <mergeCell ref="F56:F57"/>
    <mergeCell ref="K56:K57"/>
    <mergeCell ref="D6:D7"/>
    <mergeCell ref="E6:F7"/>
    <mergeCell ref="D9:D10"/>
    <mergeCell ref="E9:F10"/>
    <mergeCell ref="D12:D13"/>
    <mergeCell ref="E12:F13"/>
    <mergeCell ref="D15:D16"/>
    <mergeCell ref="E15:F16"/>
    <mergeCell ref="J55:J56"/>
    <mergeCell ref="H18:K18"/>
    <mergeCell ref="H55:I56"/>
  </mergeCells>
  <conditionalFormatting sqref="E15:F16">
    <cfRule type="expression" dxfId="0" priority="1">
      <formula>IF($E$15&gt;0,1,0)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78840455EE7C4EA6A84E9B43BFBCFC" ma:contentTypeVersion="4" ma:contentTypeDescription="Create a new document." ma:contentTypeScope="" ma:versionID="ebcf9cf46202815ccf4a0cd07e9d8e9f">
  <xsd:schema xmlns:xsd="http://www.w3.org/2001/XMLSchema" xmlns:xs="http://www.w3.org/2001/XMLSchema" xmlns:p="http://schemas.microsoft.com/office/2006/metadata/properties" xmlns:ns2="310d1a9f-6a7c-488d-8427-bf5213ba1dc0" targetNamespace="http://schemas.microsoft.com/office/2006/metadata/properties" ma:root="true" ma:fieldsID="79f53691ac06e925ee556c3dd697a9ac" ns2:_="">
    <xsd:import namespace="310d1a9f-6a7c-488d-8427-bf5213ba1d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d1a9f-6a7c-488d-8427-bf5213ba1d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E34DB1-EDEB-4789-BA15-1AC8E18A30E7}"/>
</file>

<file path=customXml/itemProps2.xml><?xml version="1.0" encoding="utf-8"?>
<ds:datastoreItem xmlns:ds="http://schemas.openxmlformats.org/officeDocument/2006/customXml" ds:itemID="{BDE560B4-F1DA-4457-BC0F-97E9BBE7B034}"/>
</file>

<file path=customXml/itemProps3.xml><?xml version="1.0" encoding="utf-8"?>
<ds:datastoreItem xmlns:ds="http://schemas.openxmlformats.org/officeDocument/2006/customXml" ds:itemID="{4F3FD3F6-00F7-439B-AD33-5BD869151F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Michelle Song</cp:lastModifiedBy>
  <cp:revision/>
  <dcterms:created xsi:type="dcterms:W3CDTF">2018-05-23T02:38:26Z</dcterms:created>
  <dcterms:modified xsi:type="dcterms:W3CDTF">2021-10-06T14:02:13Z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0x0101009678840455EE7C4EA6A84E9B43BFBCFC</vt:lpwstr>
  </property>
</Properties>
</file>